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7.jpeg" ContentType="image/jpeg"/>
  <Override PartName="/xl/media/image8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lanilha Orçamentária" sheetId="1" state="visible" r:id="rId2"/>
    <sheet name="Cronograma Físico-financeiro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<sst xmlns="http://schemas.openxmlformats.org/spreadsheetml/2006/main" count="915" uniqueCount="495">
  <si>
    <t xml:space="preserve">CÂMARA MUNICIPAL DE MONTES CLAROS</t>
  </si>
  <si>
    <t xml:space="preserve">PLANILHA ORÇAMENTÁRIA</t>
  </si>
  <si>
    <t xml:space="preserve">OBRA:</t>
  </si>
  <si>
    <t xml:space="preserve">6ª etapa - Nova sede CMMOC</t>
  </si>
  <si>
    <t xml:space="preserve">ORÇAM.:</t>
  </si>
  <si>
    <t xml:space="preserve">Acabamentos 4° pavimento, Execução e cálculo de estrutura de elevador com poço auxiliar de drenagem, e outros serv.</t>
  </si>
  <si>
    <t xml:space="preserve">BDI (%):</t>
  </si>
  <si>
    <t xml:space="preserve">LOCAL:</t>
  </si>
  <si>
    <t xml:space="preserve">Rua Urbino Viana, n° 600, Vila Guilhermina</t>
  </si>
  <si>
    <t xml:space="preserve">ITEM</t>
  </si>
  <si>
    <t xml:space="preserve">TABELA</t>
  </si>
  <si>
    <t xml:space="preserve">CÓDIGO</t>
  </si>
  <si>
    <t xml:space="preserve">DESCRIÇÃO</t>
  </si>
  <si>
    <t xml:space="preserve">UNID.</t>
  </si>
  <si>
    <t xml:space="preserve">QUANT.</t>
  </si>
  <si>
    <t xml:space="preserve">PREÇO UNIT. (R$)</t>
  </si>
  <si>
    <t xml:space="preserve">PREÇO COM BDI (R$)</t>
  </si>
  <si>
    <t xml:space="preserve">PREÇO TOTAL (R$)</t>
  </si>
  <si>
    <t xml:space="preserve">1.</t>
  </si>
  <si>
    <t xml:space="preserve">Serviços preliminares</t>
  </si>
  <si>
    <t xml:space="preserve">1.1</t>
  </si>
  <si>
    <t xml:space="preserve">COTAÇÃO</t>
  </si>
  <si>
    <t xml:space="preserve">MOBILIZAÇÃO E DESMOBILIZAÇÃO DE PESSOAL</t>
  </si>
  <si>
    <t xml:space="preserve">%</t>
  </si>
  <si>
    <t xml:space="preserve">1.2</t>
  </si>
  <si>
    <t xml:space="preserve">SETOP</t>
  </si>
  <si>
    <t xml:space="preserve">IIO-PLA-005</t>
  </si>
  <si>
    <t xml:space="preserve">FORNECIMENTO E COLOCAÇÃO DE PLACA DE OBRA EM CHAPA GALVANIZADA (3,00 X 1,5 0 M) - EM CHAPA GALVANIZADA 0,26 AFIXADAS COM REBITES 540 E PARAFUSOS 3/8, EM ESTRUTURA METÁLICA VIGA U 2" ENRIJECIDA COM METALON 20 X 20, SUPORTE EM EUCALIPTO AUTOCLAVADO PINTADAS</t>
  </si>
  <si>
    <t xml:space="preserve">UNID</t>
  </si>
  <si>
    <t xml:space="preserve">1.3</t>
  </si>
  <si>
    <t xml:space="preserve">CAÇAMBA E BOTA-FORA</t>
  </si>
  <si>
    <t xml:space="preserve">1.4</t>
  </si>
  <si>
    <t xml:space="preserve">TRANSPORTE HORIZONTAL COM CARREGADEIRA, DE MASSA/ GRANEL (UNIDADE: M3XKM). AF_07/2019</t>
  </si>
  <si>
    <t xml:space="preserve">M3XKM</t>
  </si>
  <si>
    <t xml:space="preserve">2.</t>
  </si>
  <si>
    <t xml:space="preserve">Pavimentos</t>
  </si>
  <si>
    <t xml:space="preserve">2.1</t>
  </si>
  <si>
    <t xml:space="preserve">Vedação</t>
  </si>
  <si>
    <t xml:space="preserve">2.1.1</t>
  </si>
  <si>
    <t xml:space="preserve">Vedação área</t>
  </si>
  <si>
    <t xml:space="preserve">2.1.1.1</t>
  </si>
  <si>
    <t xml:space="preserve">SINAPI</t>
  </si>
  <si>
    <t xml:space="preserve">ALVENARIA DE VEDAÇÃO DE BLOCOS CERÂMICOS FURADOS NA VERTICAL DE 14X19X39CM (ESPESSURA 14CM) DE PAREDES COM ÁREA LÍQUIDA MENOR QUE 6M² SEM VÃOS E ARGAMASSA DE ASSENTAMENTO COM PREPARO EM BETONEIRA. AF_06/2014</t>
  </si>
  <si>
    <t xml:space="preserve">M2</t>
  </si>
  <si>
    <t xml:space="preserve">2.1.1.2</t>
  </si>
  <si>
    <t xml:space="preserve">EMBOÇO OU MASSA ÚNICA EM ARGAMASSA TRAÇO 1:2:8, PREPARO MECÂNICO COM BETONEIRA 400 L, APLICADA MANUALMENTE EM PANOS DE FACHADA COM PRESENÇA DE VÃOS, ESPESSURA DE 25 MM. AF_06/2014</t>
  </si>
  <si>
    <t xml:space="preserve">m2</t>
  </si>
  <si>
    <t xml:space="preserve">2.1.1.3</t>
  </si>
  <si>
    <t xml:space="preserve">KIT DE PORTA DE MADEIRA PARA VERNIZ, SEMI-OCA (LEVE OU MÉDIA), PADRÃO MÉDIO, 90X210CM, ESPESSURA DE 3,5CM, ITENS INCLUSOS: DOBRADIÇAS, MONTAGEM E INSTALAÇÃO DE BATENTE, FECHADURA COM EXECUÇÃO DO FURO - FORNECIMENTO E INSTALAÇÃO. AF_12/2019</t>
  </si>
  <si>
    <t xml:space="preserve">2.2</t>
  </si>
  <si>
    <t xml:space="preserve">Térreo</t>
  </si>
  <si>
    <t xml:space="preserve">2.2.1</t>
  </si>
  <si>
    <t xml:space="preserve">Adequações</t>
  </si>
  <si>
    <t xml:space="preserve">2.2.1.1</t>
  </si>
  <si>
    <t xml:space="preserve">97638</t>
  </si>
  <si>
    <t xml:space="preserve">DEMOLIÇÃO DE DRYWALL</t>
  </si>
  <si>
    <t xml:space="preserve">2.2.1.2</t>
  </si>
  <si>
    <t xml:space="preserve">EXECUÇÃO DE DRYWALL</t>
  </si>
  <si>
    <t xml:space="preserve">2.2.2</t>
  </si>
  <si>
    <t xml:space="preserve">Adequação Presidência (retirada vidro, demolição de parede e adequações necessárias)</t>
  </si>
  <si>
    <t xml:space="preserve">2.2.2.1</t>
  </si>
  <si>
    <t xml:space="preserve">EXECUÇÃO DE PALCO EM ALVENARIA E REGULARIZAÇÃO COM MASSA DE TRAÇO 1:3, H = 20CM</t>
  </si>
  <si>
    <t xml:space="preserve">2.2.2.2</t>
  </si>
  <si>
    <t xml:space="preserve">RETIRADA DE DRYWALL</t>
  </si>
  <si>
    <t xml:space="preserve">2.2.3</t>
  </si>
  <si>
    <t xml:space="preserve">Adequação sala</t>
  </si>
  <si>
    <t xml:space="preserve">2.2.3.1</t>
  </si>
  <si>
    <t xml:space="preserve">PAREDE COM PLACAS DE GESSO ACARTONADO (DRYWALL), PARA USO INTERNO, COM DUAS FACES SIMPLES E ESTRUTURA METÁLICA COM GUIAS SIMPLES, SEM VÃOS. AF_06/2017_P</t>
  </si>
  <si>
    <t xml:space="preserve">2.2.3.2</t>
  </si>
  <si>
    <t xml:space="preserve">ED-50381</t>
  </si>
  <si>
    <t xml:space="preserve">PEDREIRO COM ENCARGOS COMPLEMENTARES</t>
  </si>
  <si>
    <t xml:space="preserve">HORA</t>
  </si>
  <si>
    <t xml:space="preserve">2.2.3.3</t>
  </si>
  <si>
    <t xml:space="preserve">ED-50367</t>
  </si>
  <si>
    <t xml:space="preserve">SERVENTE COM ENCARGOS COMPLEMENTARES</t>
  </si>
  <si>
    <t xml:space="preserve">2.3</t>
  </si>
  <si>
    <t xml:space="preserve">2º Pavimento</t>
  </si>
  <si>
    <t xml:space="preserve">2.3.1</t>
  </si>
  <si>
    <t xml:space="preserve">Remoção Esquadrias e portas Gabinetes e readequação de parede</t>
  </si>
  <si>
    <t xml:space="preserve">2.3.1.1</t>
  </si>
  <si>
    <t xml:space="preserve">2.3.1.2</t>
  </si>
  <si>
    <t xml:space="preserve">2.3.1.3</t>
  </si>
  <si>
    <t xml:space="preserve">REMOÇÃO DE ESQUADRIAS COM REAPROVEITAMENTO DAS PORTAS</t>
  </si>
  <si>
    <t xml:space="preserve">2.3.1.4</t>
  </si>
  <si>
    <t xml:space="preserve">REMOÇÃO DE BANDEIRAS DE PORTA COM REAPROVEITAMENTO DE PRANCHETA</t>
  </si>
  <si>
    <t xml:space="preserve">2.3.1.5</t>
  </si>
  <si>
    <t xml:space="preserve">INSTALAÇÃO DE ESQUADRIAS NOVAS</t>
  </si>
  <si>
    <t xml:space="preserve">2.3.1.6</t>
  </si>
  <si>
    <t xml:space="preserve">INSTALAÇÃO DE BANDEIRA DE PORTA</t>
  </si>
  <si>
    <t xml:space="preserve">2.3.1.7</t>
  </si>
  <si>
    <t xml:space="preserve">2.4.7</t>
  </si>
  <si>
    <t xml:space="preserve">DML</t>
  </si>
  <si>
    <t xml:space="preserve">2.4.7.1</t>
  </si>
  <si>
    <t xml:space="preserve">Louças</t>
  </si>
  <si>
    <t xml:space="preserve">2.4.7.1.1</t>
  </si>
  <si>
    <t xml:space="preserve">TANQUE DE LOUÇA BRANCA COM COLUNA 22 LITROS, INCLUSIVE VÁLVULA E SIFÃO CROMADOS</t>
  </si>
  <si>
    <t xml:space="preserve">2.4.7.2</t>
  </si>
  <si>
    <t xml:space="preserve">Metais e Acessórios</t>
  </si>
  <si>
    <t xml:space="preserve">2.4.7.2.1</t>
  </si>
  <si>
    <t xml:space="preserve">86916</t>
  </si>
  <si>
    <t xml:space="preserve">TORNEIRA PLÁSTICA 3/4? PARA TANQUE - FORNECIMENTO E INSTALAÇÃO. AF_01/2020</t>
  </si>
  <si>
    <t xml:space="preserve">2.4.1</t>
  </si>
  <si>
    <t xml:space="preserve">Portas</t>
  </si>
  <si>
    <t xml:space="preserve">2.4.1.1</t>
  </si>
  <si>
    <t xml:space="preserve">KIT DE PORTA DE MADEIRA PARA VERNIZ, SEMI-OCA (LEVE OU MÉDIA), PADRÃO MÉDIO, 60X210CM, ESPESSURA DE 3,5CM, ITENS INCLUSOS: DOBRADIÇAS, MONTAGEM E INSTALAÇÃO DE BATENTE, FECHADURA COM EXECUÇÃO DO FURO - FORNECIMENTO E INSTALAÇÃO. AF_12/2019</t>
  </si>
  <si>
    <t xml:space="preserve">2.4.1.2</t>
  </si>
  <si>
    <t xml:space="preserve">KIT DE PORTA DE MADEIRA PARA VERNIZ, SEMI-OCA (LEVE OU MÉDIA), PADRÃO MÉDIO, 80X210CM, ESPESSURA DE 3,5CM, ITENS INCLUSOS: DOBRADIÇAS, MONTAGEM E INSTALAÇÃO DE BATENTE, FECHADURA COM EXECUÇÃO DO FURO - FORNECIMENTO E INSTALAÇÃO. AF_12/2019</t>
  </si>
  <si>
    <t xml:space="preserve">2.4.1.3</t>
  </si>
  <si>
    <t xml:space="preserve">2.4.1.4</t>
  </si>
  <si>
    <t xml:space="preserve">KIT DE PORTA DE MADEIRA PARA VERNIZ, SEMI-OCA (LEVE OU MÉDIA), PADRÃO MÉDIO, 110X210CM, ESPESSURA DE 3,5CM, ITENS INCLUSOS: DOBRADIÇAS, MONTAGEM E INSTALAÇÃO DE BATENTE, FECHADURA COM EXECUÇÃO DO FURO - FORNECIMENTO E INSTALAÇÃO.</t>
  </si>
  <si>
    <t xml:space="preserve">2.4.2</t>
  </si>
  <si>
    <t xml:space="preserve">Acabamento em verniz</t>
  </si>
  <si>
    <t xml:space="preserve">2.4.2.1</t>
  </si>
  <si>
    <t xml:space="preserve">VERNIZ SINTÉTICO EM MADEIRA, DUAS DEMÃOS</t>
  </si>
  <si>
    <t xml:space="preserve">2.4.3</t>
  </si>
  <si>
    <t xml:space="preserve">Paredes e vedações</t>
  </si>
  <si>
    <t xml:space="preserve">2.4.3.1</t>
  </si>
  <si>
    <t xml:space="preserve">2.4.3.2</t>
  </si>
  <si>
    <t xml:space="preserve">EMASSAMENTO DE PAREDE INTERNA COM MASSA CORRIDA À BASE DE PVA COM DUAS DEMÃOS, PARA PINTURA LÁTEX </t>
  </si>
  <si>
    <t xml:space="preserve">2.4.3.3</t>
  </si>
  <si>
    <t xml:space="preserve">88489</t>
  </si>
  <si>
    <t xml:space="preserve">APLICAÇÃO MANUAL DE PINTURA COM TINTA LÁTEX ACRÍLICA EM PAREDES, DUAS DEMÃOS. AF_06/2014</t>
  </si>
  <si>
    <t xml:space="preserve">2.4.3.4</t>
  </si>
  <si>
    <t xml:space="preserve">APLICAÇÃO E LIXAMENTO DE MASSA LÁTEX EM PAREDES, DUAS DEMÃOS. AF_06/2014</t>
  </si>
  <si>
    <t xml:space="preserve">2.4.4</t>
  </si>
  <si>
    <t xml:space="preserve">Envelopamento de pilares</t>
  </si>
  <si>
    <t xml:space="preserve">2.4.4.1</t>
  </si>
  <si>
    <t xml:space="preserve">PAREDE COM PLACAS DE GESSO ACARTONADO (DRYWALL), PARA USO INTERNO, COM UMA FACES SIMPLES E ESTRUTURA METÁLICA COM GUIAS SIMPLES, SEM VÃOS. AF_06/2017_P </t>
  </si>
  <si>
    <t xml:space="preserve">27,9</t>
  </si>
  <si>
    <t xml:space="preserve">2.4.5</t>
  </si>
  <si>
    <t xml:space="preserve">Isolamento acústico interno</t>
  </si>
  <si>
    <t xml:space="preserve">2.4.5.1</t>
  </si>
  <si>
    <t xml:space="preserve">INSTALAÇÃO DE ISOLAMENTO COM LÃ DE ROCHA EM PAREDES DRYWALL</t>
  </si>
  <si>
    <t xml:space="preserve">498,69</t>
  </si>
  <si>
    <t xml:space="preserve">2.4.6</t>
  </si>
  <si>
    <t xml:space="preserve">Piso</t>
  </si>
  <si>
    <t xml:space="preserve">2.4.6.1</t>
  </si>
  <si>
    <t xml:space="preserve">RODAPÉ EM PORCELANATO ASSENTADO COM ARGAMASSA MISTA DE CIMENTO, CAL E AREIA ALTURA 12 CM</t>
  </si>
  <si>
    <t xml:space="preserve">M</t>
  </si>
  <si>
    <t xml:space="preserve">2.4.8</t>
  </si>
  <si>
    <t xml:space="preserve">Teto 4º Pavimento</t>
  </si>
  <si>
    <t xml:space="preserve">2.4.8.1</t>
  </si>
  <si>
    <t xml:space="preserve">FORRO EM DRYWALL, PARA AMBIENTES COMERCIAIS, INCLUSIVE ESTRUTURA DE FIXAÇÃO. AF_05/2017_P</t>
  </si>
  <si>
    <t xml:space="preserve">42,52</t>
  </si>
  <si>
    <t xml:space="preserve">2.4.8.2</t>
  </si>
  <si>
    <t xml:space="preserve">FORRO MINERAL</t>
  </si>
  <si>
    <t xml:space="preserve">2.4.9</t>
  </si>
  <si>
    <t xml:space="preserve">Acabamentos</t>
  </si>
  <si>
    <t xml:space="preserve">2.4.9.1</t>
  </si>
  <si>
    <t xml:space="preserve">Parede</t>
  </si>
  <si>
    <t xml:space="preserve">2.4.9.1.1</t>
  </si>
  <si>
    <t xml:space="preserve">2.4.9.1.2</t>
  </si>
  <si>
    <t xml:space="preserve">2.4.9.2</t>
  </si>
  <si>
    <t xml:space="preserve">Teto</t>
  </si>
  <si>
    <t xml:space="preserve">2.4.9.2.1</t>
  </si>
  <si>
    <t xml:space="preserve">88488</t>
  </si>
  <si>
    <t xml:space="preserve">APLICAÇÃO MANUAL DE PINTURA COM TINTA LÁTEX ACRÍLICA EM TETO, DUAS DEMÃOS. AF_06/2014</t>
  </si>
  <si>
    <t xml:space="preserve">2.4.9.2.2</t>
  </si>
  <si>
    <t xml:space="preserve">88496</t>
  </si>
  <si>
    <t xml:space="preserve">APLICAÇÃO E LIXAMENTO DE MASSA LÁTEX EM TETO, DUAS DEMÃOS. AF_06/2014</t>
  </si>
  <si>
    <t xml:space="preserve">2.4.10</t>
  </si>
  <si>
    <t xml:space="preserve">Vidro</t>
  </si>
  <si>
    <t xml:space="preserve">2.4.10.1</t>
  </si>
  <si>
    <t xml:space="preserve">Janela</t>
  </si>
  <si>
    <t xml:space="preserve">2.4.10.1.1</t>
  </si>
  <si>
    <t xml:space="preserve">JANELA DE ALUMÍNIO SOB ENCOMENDA, COLOCAÇÃO E ACABAMENTO, BASCULANTE, COM CONTRAMARCOS</t>
  </si>
  <si>
    <t xml:space="preserve">2.5</t>
  </si>
  <si>
    <t xml:space="preserve">Instalações 4º Pavimento</t>
  </si>
  <si>
    <t xml:space="preserve">2.5.1</t>
  </si>
  <si>
    <t xml:space="preserve">Elétricas - Materiais Amanco ou tigre, ou similar de primeira categoria – seguindo padrão já existente.</t>
  </si>
  <si>
    <t xml:space="preserve">2.5.1.1</t>
  </si>
  <si>
    <t xml:space="preserve">ED-50228</t>
  </si>
  <si>
    <t xml:space="preserve">PONTO DE EMBUTIR PARA UMA (1) LUMINÁRIA,COM ELETRODUTO DE PVC RÍGIDO ROSCÁVEL, DN 20MM (3/4"), EMBUTIDO NA LAJE E CABO DE COBRE FLEXÍVEL, CLASSE 5, ISOLAMENTO TIPO LSHF/ATOX, NÃO HALOGENADO, SEÇÃO 1,5MM2 (70°C-450/750V), EXCLUSIVE LUMINÁRIA, INCLUSIVE CAIXA DE LIGAÇÃO OCTOGONAL, SUPORTE E FIXAÇÃO DO ELETRODUTO</t>
  </si>
  <si>
    <t xml:space="preserve">2.5.1.2</t>
  </si>
  <si>
    <t xml:space="preserve">ED-17905</t>
  </si>
  <si>
    <t xml:space="preserve">PONTO DE EMBUTIR PARA UMA (1) TOMADA PADRÃO, TRÊS (3) POLOS (2P+T/10A-250V), COM PLACA 4"X2" DE UM (1) POSTO, COM ELETRODUTO DE PVC RÍGIDO ROSCÁVEL, DN 20MM (3/4"), EMBUTIDO NO PISO E CABO DE COBRE FLEXÍVEL, CLASSE 5, ISOLAMENTO TIPO LSHF/ATOX, NÃO HALOGENADO, SEÇÃO 2,5MM2 (70°C-450/750V), INCLUSIVE CAIXA DE LIGAÇÃO, SUPORTE E FIXAÇÃO DO ELETRODUTO COM ENCHIMENTO DO RASGO</t>
  </si>
  <si>
    <t xml:space="preserve">2.5.1.3</t>
  </si>
  <si>
    <t xml:space="preserve">ED-19515</t>
  </si>
  <si>
    <t xml:space="preserve">ELETROCALHA LISA (200X100)MM EM CHAPA DE AÇO GALVANIZADO #18, COM TRATAMENTO PRÉ-ZINCADO, INCLUSIVE TAMPA DE ENCAIXE, FIXAÇÃO SUPERIOR, CONEXÕES E ACESSÓRIOS</t>
  </si>
  <si>
    <t xml:space="preserve">2.5.1.4</t>
  </si>
  <si>
    <t xml:space="preserve">ED-49228</t>
  </si>
  <si>
    <t xml:space="preserve">DISJUNTOR UNIPOLAR TERMOMAGNÉTICO CURVA C (220 V/127 V) - DIN 10 A - 5 KA</t>
  </si>
  <si>
    <t xml:space="preserve">2.5.1.5</t>
  </si>
  <si>
    <t xml:space="preserve">ED-49229</t>
  </si>
  <si>
    <t xml:space="preserve">DISJUNTOR UNIPOLAR TERMOMAGNÉTICO CURVA C (220 V/127 V) - DIN 15 A - 5 KA</t>
  </si>
  <si>
    <t xml:space="preserve">2.5.1.6</t>
  </si>
  <si>
    <t xml:space="preserve">ED-49231</t>
  </si>
  <si>
    <t xml:space="preserve">DISJUNTOR UNIPOLAR TERMOMAGNÉTICO CURVA C (220 V/127 V) - DIN 20 A - 5 KA</t>
  </si>
  <si>
    <t xml:space="preserve">2.5.1.7</t>
  </si>
  <si>
    <t xml:space="preserve">ED-49232</t>
  </si>
  <si>
    <t xml:space="preserve">DISJUNTOR UNIPOLAR TERMOMAGNÉTICO CURVA C (220 V/127 V) - DIN 25 A - 5 KA</t>
  </si>
  <si>
    <t xml:space="preserve">2.5.1.8</t>
  </si>
  <si>
    <t xml:space="preserve">93660</t>
  </si>
  <si>
    <t xml:space="preserve">DISJUNTOR BIPOLAR TERMOMAGNÉTICO CURVA C (220 V/127 V) - DIN 10 A - 5 KA</t>
  </si>
  <si>
    <t xml:space="preserve">2.5.1.9</t>
  </si>
  <si>
    <t xml:space="preserve">93661</t>
  </si>
  <si>
    <t xml:space="preserve">DISJUNTOR BIPOLAR TERMOMAGNÉTICO CURVA C (220 V/127 V) - DIN 15 A - 5 KA</t>
  </si>
  <si>
    <t xml:space="preserve">2.5.1.10</t>
  </si>
  <si>
    <t xml:space="preserve">93671</t>
  </si>
  <si>
    <t xml:space="preserve">DISJUNTOR TRIPOLAR TERMOMAGNÉTICO (220 V/127 V) - DIN 35 A - 5 KA</t>
  </si>
  <si>
    <t xml:space="preserve">2.5.1.11</t>
  </si>
  <si>
    <t xml:space="preserve">93672</t>
  </si>
  <si>
    <t xml:space="preserve">DISJUNTOR TRIPOLAR TERMOMAGNÉTICO (220 V/127 V) - DIN 40 A - 5 KA</t>
  </si>
  <si>
    <t xml:space="preserve">2.5.1.12</t>
  </si>
  <si>
    <t xml:space="preserve">ED-49267</t>
  </si>
  <si>
    <t xml:space="preserve">DISJUNTOR TRIPOLAR TERMOMAGNÉTICO (220 V/127 V) - DIN 150A - 10KA</t>
  </si>
  <si>
    <t xml:space="preserve">2.5.1.13</t>
  </si>
  <si>
    <t xml:space="preserve">DISJUNTOR TRIPOLAR TERMOMAGNÉTICO (220 V/127 V) - DIN 200A - 10KA</t>
  </si>
  <si>
    <t xml:space="preserve">2.5.1.14</t>
  </si>
  <si>
    <t xml:space="preserve">QUADRO DE DISTRIBUICAO DE EMBUTIR C/ BARRAMENTO TRIFASICO P/ 15 DISJUNTORES UNIPOLARES EM CHAPA</t>
  </si>
  <si>
    <t xml:space="preserve">PC</t>
  </si>
  <si>
    <t xml:space="preserve">2.5.1.15</t>
  </si>
  <si>
    <t xml:space="preserve">QUADRO DE DISTRIBUICAO DE EMBUTIR C/ BARRAMENTO TRIFASICO P/ 72 DISJUNTORES UNIPOLARES BARRAMENTO PRA 200 A. FASE NEUTRO E TERRA EM CHAPA. (SUGESTÃO ! MONTAR QUADRO DE COMANDO PARA TER MAIS ESPAÇOS ), INCLUSIVE CABOS E CONECTORES</t>
  </si>
  <si>
    <t xml:space="preserve">2.5.1.16</t>
  </si>
  <si>
    <t xml:space="preserve">ELETRODUTO DE AÇO GALVANIZADO, CLASSE LEVE, DN 20 MM (3/4), APARENTE, INSTALADO EM TETO - FORNECIMENTO E INSTALAÇÃO. AF_11/2016_P</t>
  </si>
  <si>
    <t xml:space="preserve">2.5.1.17</t>
  </si>
  <si>
    <t xml:space="preserve">LUMINÁRIA P/ LÂMP. FLUOR. TUBULAR - EMBUTIR - 4 X 16W LED (SALAS WC)</t>
  </si>
  <si>
    <t xml:space="preserve">2.5.1.18</t>
  </si>
  <si>
    <t xml:space="preserve">LUMINÁRIA P/ FLUOR. COMPACTA - EMBUTIR LED 10 W ( WC DOS GABINETE)</t>
  </si>
  <si>
    <t xml:space="preserve">2.5.2</t>
  </si>
  <si>
    <t xml:space="preserve">Dados e Voz</t>
  </si>
  <si>
    <t xml:space="preserve">2.5.2.1</t>
  </si>
  <si>
    <t xml:space="preserve">ELETRODUTO GALVANIZADO LEVE BARRA 3M D = 1"</t>
  </si>
  <si>
    <t xml:space="preserve">2.5.2.2</t>
  </si>
  <si>
    <t xml:space="preserve">CURVA ELETRODUTO GALVANIZADO 1"X90º</t>
  </si>
  <si>
    <t xml:space="preserve">2.5.2.3</t>
  </si>
  <si>
    <t xml:space="preserve">ELETRODUTO GALVANIZADO LEVE D = 3/4" X 3M</t>
  </si>
  <si>
    <t xml:space="preserve">2.5.2.4</t>
  </si>
  <si>
    <t xml:space="preserve">CURVA ELETRODUTO GALVANIZADO 3/4"X90º</t>
  </si>
  <si>
    <t xml:space="preserve">2.5.2.5</t>
  </si>
  <si>
    <t xml:space="preserve">CAIXA 4X4 PVC CLASSE A REF. PIAL PARA DRYWALL</t>
  </si>
  <si>
    <t xml:space="preserve">2.5.2.6</t>
  </si>
  <si>
    <t xml:space="preserve">SAÍDA LATERAL ELETROCALHA PARA ELETRODUTO 1"</t>
  </si>
  <si>
    <t xml:space="preserve">2.5.2.7</t>
  </si>
  <si>
    <t xml:space="preserve">SAÍDA LATERAL ELETROCALHA PARA ELETRODUTO 3/4"</t>
  </si>
  <si>
    <t xml:space="preserve">2.5.2.8</t>
  </si>
  <si>
    <t xml:space="preserve">EMENDA TALA PARA ELETROCALHA 150MM</t>
  </si>
  <si>
    <t xml:space="preserve">2.5.2.9</t>
  </si>
  <si>
    <t xml:space="preserve">PARAFUSO GALVANIZADO CABEÇA LENTILHA COM TRAVA D = 1/4</t>
  </si>
  <si>
    <t xml:space="preserve">2.5.2.10</t>
  </si>
  <si>
    <t xml:space="preserve">PORCA GALVANIZADA D = 1/4 </t>
  </si>
  <si>
    <t xml:space="preserve">2.5.2.11</t>
  </si>
  <si>
    <t xml:space="preserve">ARRUELA GALVANIZADA D = 1/4</t>
  </si>
  <si>
    <t xml:space="preserve">2.5.2.12</t>
  </si>
  <si>
    <t xml:space="preserve">ELETROCALHA GALVANIZADA CHAPA # 20 MSG PERFURADA TIPO C OU U, 150X100 MM INCLUSIVE CONEXÕES E ACESSORIOS</t>
  </si>
  <si>
    <t xml:space="preserve">2.5.2.13</t>
  </si>
  <si>
    <t xml:space="preserve">UNIDUT DE ALUMINIO 1" ROSCA CONICA COM BUCHA E ARRUELA</t>
  </si>
  <si>
    <t xml:space="preserve">2.5.2.14</t>
  </si>
  <si>
    <t xml:space="preserve">UNIDUT DE ALUMINIO 3/4" ROSCA CONICA COM BUCHA E ARRUELA</t>
  </si>
  <si>
    <t xml:space="preserve">2.5.2.15</t>
  </si>
  <si>
    <t xml:space="preserve">SUPORTE OMEGA 150x100</t>
  </si>
  <si>
    <t xml:space="preserve">2.5.2.16</t>
  </si>
  <si>
    <t xml:space="preserve">PARAFUSO PARABOLT 3/8</t>
  </si>
  <si>
    <t xml:space="preserve">2.5.2.17</t>
  </si>
  <si>
    <t xml:space="preserve">BARRA ROSCADA GALVANIZADA 3/8X 3M</t>
  </si>
  <si>
    <t xml:space="preserve">2.5.2.18</t>
  </si>
  <si>
    <t xml:space="preserve">PORCA GALVANIZADA D = 3/8</t>
  </si>
  <si>
    <t xml:space="preserve">2.5.2.19</t>
  </si>
  <si>
    <t xml:space="preserve">ARRUELA GALVANIZADA D = 3/8</t>
  </si>
  <si>
    <t xml:space="preserve">2.5.2.20</t>
  </si>
  <si>
    <t xml:space="preserve">UNIDUT DE ALUMINIO 1"</t>
  </si>
  <si>
    <t xml:space="preserve">2.5.2.21</t>
  </si>
  <si>
    <t xml:space="preserve">BUCHA EM ALUMINIO PARA ELETRODUTO 3/4"</t>
  </si>
  <si>
    <t xml:space="preserve">2.5.2.22</t>
  </si>
  <si>
    <t xml:space="preserve">BUCHA EM ALUMINIO PARA ELETRODUTO 1"</t>
  </si>
  <si>
    <t xml:space="preserve">2.5.2.23</t>
  </si>
  <si>
    <t xml:space="preserve">UNIDUT DE ALUMINIO DE PRESSÃO RETO DE 1" ( LUVA) </t>
  </si>
  <si>
    <t xml:space="preserve">2.5.2.24</t>
  </si>
  <si>
    <t xml:space="preserve">UNIDUT ALUMINIO PRESSÃO CÔNICO H 3/4" 56126/022</t>
  </si>
  <si>
    <t xml:space="preserve">2.5.2.25</t>
  </si>
  <si>
    <t xml:space="preserve">TE HORIZONTAL ELETROCALHA 50X150</t>
  </si>
  <si>
    <t xml:space="preserve">2.5.2.26</t>
  </si>
  <si>
    <t xml:space="preserve">CURVA 90° VERTICAL EXTERNA ELETROCALHA 50X150</t>
  </si>
  <si>
    <t xml:space="preserve">2.5.2.27</t>
  </si>
  <si>
    <t xml:space="preserve">CURVA 90° HORIZONTAL ELETROCALHA 50X150 </t>
  </si>
  <si>
    <t xml:space="preserve">2.5.2.28</t>
  </si>
  <si>
    <t xml:space="preserve">RACK DE PISO HI TOP 19" - 44U - 1070MM PORTA EM ACRILICO</t>
  </si>
  <si>
    <t xml:space="preserve">2.5.2.29</t>
  </si>
  <si>
    <t xml:space="preserve">CABO UTP CAT-6 ( 24 AWG ) 8 VIAS </t>
  </si>
  <si>
    <t xml:space="preserve">2.5.2.30</t>
  </si>
  <si>
    <t xml:space="preserve">35030302 VOICE PANEL 50 PORTAS CAT3 </t>
  </si>
  <si>
    <t xml:space="preserve">2.5.2.31</t>
  </si>
  <si>
    <t xml:space="preserve">35030162 PATCH PANEL GIGALAN CAT.6 24P</t>
  </si>
  <si>
    <t xml:space="preserve">2.5.2.32</t>
  </si>
  <si>
    <t xml:space="preserve">SWITCH V1920-48G JG927A - 24 PORTAS 10/100/1000 + 4 PORTAS SFP</t>
  </si>
  <si>
    <t xml:space="preserve">2.5.2.33</t>
  </si>
  <si>
    <t xml:space="preserve">PATCH CORD U/UTP CAT.6 (T568A) AZUL - 1,5 M</t>
  </si>
  <si>
    <t xml:space="preserve">2.5.2.34</t>
  </si>
  <si>
    <t xml:space="preserve">PATCH CORD CAT6E AMARELO - 2.5 M</t>
  </si>
  <si>
    <t xml:space="preserve">2.5.2.35</t>
  </si>
  <si>
    <t xml:space="preserve">GUIA DE CABOS 2U COM TAMPA PARA PATCH CORD EM RACKS 19"</t>
  </si>
  <si>
    <t xml:space="preserve">2.5.2.36</t>
  </si>
  <si>
    <t xml:space="preserve">KIT PORCA GAIOLA + PARAFUSOS PHILIPS M5 COM 10 UNID GARRA</t>
  </si>
  <si>
    <t xml:space="preserve">2.5.2.37</t>
  </si>
  <si>
    <t xml:space="preserve">ELETRODUTO FLEXIVEL SEALTUBO D = 3"</t>
  </si>
  <si>
    <t xml:space="preserve">2.5.2.38</t>
  </si>
  <si>
    <t xml:space="preserve">KIT DE VENTILAÇÃO SUPERIOR RACKER 2 VENTILADORES 100MM / CHAVE LIGA-DESLIGA, SELETOR BI-VOLT (110/220) MANUAL, E PORTA FUSÍVEL.</t>
  </si>
  <si>
    <t xml:space="preserve">2.5.2.39</t>
  </si>
  <si>
    <t xml:space="preserve">CONECTOR FÊMEA GIGALAN CAT.6 RJ45 T568A/B BEGE 35030602 (keistone)</t>
  </si>
  <si>
    <t xml:space="preserve">2.5.2.40</t>
  </si>
  <si>
    <t xml:space="preserve">TESTADOR DE CABOS 4 EM 1 (RJ-45 / RJ-11 / BNC / USB) PROFISSIONAL NETWORKBOX</t>
  </si>
  <si>
    <t xml:space="preserve">2.5.2.41</t>
  </si>
  <si>
    <t xml:space="preserve">FRENTE FALSA FECHADA 1U PADRÃO 19"</t>
  </si>
  <si>
    <t xml:space="preserve">2.5.2.42</t>
  </si>
  <si>
    <t xml:space="preserve">ABRACADEIRA DE VELCRO DUPLA FACE SLIM 93021 PRETO</t>
  </si>
  <si>
    <t xml:space="preserve">2.5.2.43</t>
  </si>
  <si>
    <t xml:space="preserve">CALHA 08 TOMADA 2P+T 10A P/ RACK 19 PR NBR GARRA </t>
  </si>
  <si>
    <t xml:space="preserve">2.5.2.44</t>
  </si>
  <si>
    <t xml:space="preserve">ABRAÇADEIRA DE NYLON 10CM X 0,3MM PACOTE COM 100 UNID.</t>
  </si>
  <si>
    <t xml:space="preserve">2.5.2.45</t>
  </si>
  <si>
    <t xml:space="preserve">ABRAÇADEIRA DE NYLON 20CM X 0,5MM PACOTE COM 100 UNID.</t>
  </si>
  <si>
    <t xml:space="preserve">2.5.2.46</t>
  </si>
  <si>
    <t xml:space="preserve">BANDEJA MÓVEL HI TOP PARA RACK 19" - 350MM</t>
  </si>
  <si>
    <t xml:space="preserve">2.5.2.47</t>
  </si>
  <si>
    <t xml:space="preserve">BANDEJA FIXA L HI TOP PARA RACK 19" - 350MM</t>
  </si>
  <si>
    <t xml:space="preserve">2.5.2.48</t>
  </si>
  <si>
    <t xml:space="preserve">ESPELHO PLANO 4"x4" BRANCO 4 PORTAS RJ45</t>
  </si>
  <si>
    <t xml:space="preserve">2.5.2.49</t>
  </si>
  <si>
    <t xml:space="preserve">ESPELHO PLANO 4"x2" BRANCO 2 PORTAS RJ45</t>
  </si>
  <si>
    <t xml:space="preserve">2.5.3</t>
  </si>
  <si>
    <t xml:space="preserve">Água Fria (2 banheiros coletivos)</t>
  </si>
  <si>
    <t xml:space="preserve">2.5.3.1</t>
  </si>
  <si>
    <t xml:space="preserve">TUBO 25MM 6M</t>
  </si>
  <si>
    <t xml:space="preserve">2.5.3.2</t>
  </si>
  <si>
    <t xml:space="preserve">TUBO 50MM 6M</t>
  </si>
  <si>
    <t xml:space="preserve">2.5.3.3</t>
  </si>
  <si>
    <t xml:space="preserve">TÊ SOLDÁVEL 50MM</t>
  </si>
  <si>
    <t xml:space="preserve">2.5.3.4</t>
  </si>
  <si>
    <t xml:space="preserve">TÊ SOLDÁVEL 25MM</t>
  </si>
  <si>
    <t xml:space="preserve">2.5.3.5</t>
  </si>
  <si>
    <t xml:space="preserve">TÊ SOLDÁVEL 50MM X 25MM</t>
  </si>
  <si>
    <t xml:space="preserve">2.5.3.6</t>
  </si>
  <si>
    <t xml:space="preserve">BASE DE REGISTRO DE GAVETA 25MM</t>
  </si>
  <si>
    <t xml:space="preserve">2.5.3.7</t>
  </si>
  <si>
    <t xml:space="preserve">BASE DE REGISTRO DE GAVETA 50MM</t>
  </si>
  <si>
    <t xml:space="preserve">2.5.3.8</t>
  </si>
  <si>
    <t xml:space="preserve">ACABAMENTO DE REGISTRO 25MM</t>
  </si>
  <si>
    <t xml:space="preserve">2.5.3.9</t>
  </si>
  <si>
    <t xml:space="preserve">ACABAMENTO DE REGISTRO 50MM</t>
  </si>
  <si>
    <t xml:space="preserve">2.5.3.10</t>
  </si>
  <si>
    <t xml:space="preserve">BASE PARA VÁLVULA DE DESCARGA</t>
  </si>
  <si>
    <t xml:space="preserve">2.5.3.11</t>
  </si>
  <si>
    <t xml:space="preserve">ACABAMENTO PARA VÁLVULA DE DESCARGA</t>
  </si>
  <si>
    <t xml:space="preserve">2.5.3.12</t>
  </si>
  <si>
    <t xml:space="preserve">ADAPTADOR 50MM</t>
  </si>
  <si>
    <t xml:space="preserve">2.5.3.13</t>
  </si>
  <si>
    <t xml:space="preserve">TUBO 18 PARA VÁLVULA DE DESCARGA</t>
  </si>
  <si>
    <t xml:space="preserve">2.5.3.14</t>
  </si>
  <si>
    <t xml:space="preserve">VEDA ROSCA 18MM x 50MT</t>
  </si>
  <si>
    <t xml:space="preserve">2.5.3.15</t>
  </si>
  <si>
    <t xml:space="preserve">COLA ADESIVO 175G COM PINCEL</t>
  </si>
  <si>
    <t xml:space="preserve">2.5.3.16</t>
  </si>
  <si>
    <t xml:space="preserve">JOELHO 25MM</t>
  </si>
  <si>
    <t xml:space="preserve">2.5.3.17</t>
  </si>
  <si>
    <t xml:space="preserve">JOELHO 50MM</t>
  </si>
  <si>
    <t xml:space="preserve">2.5.3.18</t>
  </si>
  <si>
    <t xml:space="preserve">JOELHO COM BUCHA DE LATÃO 25MM</t>
  </si>
  <si>
    <t xml:space="preserve">2.5.3.19</t>
  </si>
  <si>
    <t xml:space="preserve">LUVA LR COM BUCHA DE LATÃO 25MM</t>
  </si>
  <si>
    <t xml:space="preserve">2.5.3.20</t>
  </si>
  <si>
    <t xml:space="preserve">88267</t>
  </si>
  <si>
    <t xml:space="preserve">ENCANADOR OU BOMBEIRO HIDRÁULICO COM ENCARGOS COMPLEMENTARES</t>
  </si>
  <si>
    <t xml:space="preserve">H</t>
  </si>
  <si>
    <t xml:space="preserve">2.5.3.21</t>
  </si>
  <si>
    <t xml:space="preserve">88248</t>
  </si>
  <si>
    <t xml:space="preserve">AUXILIAR DE ENCANADOR OU BOMBEIRO HIDRÁULICO COM ENCARGOS COMPLEMENTARES</t>
  </si>
  <si>
    <t xml:space="preserve">3.</t>
  </si>
  <si>
    <t xml:space="preserve">Banheiro coletivo - 4° pavimento</t>
  </si>
  <si>
    <t xml:space="preserve">3.1</t>
  </si>
  <si>
    <t xml:space="preserve">3.1.1</t>
  </si>
  <si>
    <t xml:space="preserve">87765</t>
  </si>
  <si>
    <t xml:space="preserve">CONTRAPISO EM ARGAMASSA TRAÇO 1:4 (CIMENTO E AREIA), PREPARO MECÂNICO COM BETONEIRA 400 L, APLICADO EM ÁREAS MOLHADAS SOBRE IMPERMEABILIZAÇÃO, ESPESSURA 4CM. AF_06/2014</t>
  </si>
  <si>
    <t xml:space="preserve">3.1.2</t>
  </si>
  <si>
    <t xml:space="preserve">98561</t>
  </si>
  <si>
    <t xml:space="preserve">IMPERMEABILIZAÇÃO DE PAREDES COM ARGAMASSA DE CIMENTO E AREIA, COM ADITIVO IMPERMEABILIZANTE, E = 2CM. AF_06/2018</t>
  </si>
  <si>
    <t xml:space="preserve">3.2</t>
  </si>
  <si>
    <t xml:space="preserve">3.2.1</t>
  </si>
  <si>
    <t xml:space="preserve">3.2.2</t>
  </si>
  <si>
    <t xml:space="preserve">3.2.3</t>
  </si>
  <si>
    <t xml:space="preserve">3.3</t>
  </si>
  <si>
    <t xml:space="preserve">3.3.1</t>
  </si>
  <si>
    <t xml:space="preserve">3.3.1.1</t>
  </si>
  <si>
    <t xml:space="preserve">REVESTIMENTO CERÂMICO COM PLACAS TIPO PORCELANATO DE DIMENSÕES 83X83 CM</t>
  </si>
  <si>
    <t xml:space="preserve">3.3.2</t>
  </si>
  <si>
    <t xml:space="preserve">3.3.2.1</t>
  </si>
  <si>
    <t xml:space="preserve">REVESTIMENTO CERÂMICO PARA PISO COM PLACAS TIPO PORCELANATO DE DIMENSÕES 83X83 CM</t>
  </si>
  <si>
    <t xml:space="preserve">3.4</t>
  </si>
  <si>
    <t xml:space="preserve">Esquadrias</t>
  </si>
  <si>
    <t xml:space="preserve">3.4.1</t>
  </si>
  <si>
    <t xml:space="preserve">Vidro Laqueado Divisórias 3° Pavto</t>
  </si>
  <si>
    <t xml:space="preserve">3.4.1.1</t>
  </si>
  <si>
    <t xml:space="preserve">PORTA DE VIDRO TEMPERADO # 10 MM</t>
  </si>
  <si>
    <t xml:space="preserve">3.4.1.2</t>
  </si>
  <si>
    <t xml:space="preserve">JANELA DE ALUMÍNIO SOB ENCOMENDA, COLOCAÇÃO E ACABAMENTO, MAXIM-AR, COM CONTRAMARCOS</t>
  </si>
  <si>
    <t xml:space="preserve">3.5</t>
  </si>
  <si>
    <t xml:space="preserve">Louças, Metais e Acessórios - Conforme especificações do projeto</t>
  </si>
  <si>
    <t xml:space="preserve">3.5.1</t>
  </si>
  <si>
    <t xml:space="preserve">3.5.1.1</t>
  </si>
  <si>
    <t xml:space="preserve">BACIA SANITÁRIA DE LOUÇA, COM TAMPA E ACESSÓRIOS</t>
  </si>
  <si>
    <t xml:space="preserve">3.5.1.2</t>
  </si>
  <si>
    <t xml:space="preserve">BACIA SANITÁRIA, COM ASSENTO SANITÁRIO ADAPTADO PARA PORTADORES DE NECESSIDADES ESPECIAIS</t>
  </si>
  <si>
    <t xml:space="preserve">3.5.1.3</t>
  </si>
  <si>
    <t xml:space="preserve">MICTÓRIO DE LOUÇA INDIVIDUAL COM ACESSÓRIOS PARA INSTALAÇÃO</t>
  </si>
  <si>
    <t xml:space="preserve">3.5.1.4</t>
  </si>
  <si>
    <t xml:space="preserve">LAVATÓRIO DE LOUÇA DE SEMI ENCAIXE, RETANGULAR, DECA OU SIMILAR</t>
  </si>
  <si>
    <t xml:space="preserve">3.5.1.5</t>
  </si>
  <si>
    <t xml:space="preserve">LAVATÓRIO LOUÇA BRANCA COM MEIA COLUNA, PADRÃO MÉDIO - FORNECIMENTO E INSTALAÇÃO. AF_01/2020</t>
  </si>
  <si>
    <t xml:space="preserve">3.5.2</t>
  </si>
  <si>
    <t xml:space="preserve">Metais e acessórios</t>
  </si>
  <si>
    <t xml:space="preserve">3.5.2.1</t>
  </si>
  <si>
    <t xml:space="preserve">ESPELHO CRISTAL, ESPESSURA 4MM, COM PARAFUSOS DE FIXAÇÃO, SEM MOLDURA</t>
  </si>
  <si>
    <t xml:space="preserve">3.5.2.2</t>
  </si>
  <si>
    <t xml:space="preserve">TORNEIRA CROMADA DE MESA, ½ (BICA MÓVEL ¼ DE VOLTA), PARA LAVATÓRIO, PADRÃO MÉDIO - FORNECIMENTO E INSTALAÇÃO. AF_01/2020</t>
  </si>
  <si>
    <t xml:space="preserve">3.5.2.3</t>
  </si>
  <si>
    <t xml:space="preserve">BARRA DE APOIO EM AÇO INOX POLIDO RETA, DN 1.1/4" (31,75MM), PARA ACESSIBILIDADE (PMR/PCR), COMPRIMENTO 90CM, INSTALADO EM PAREDE, INCLUSIVE FORNECIMENTO, INSTALAÇÃO E ACESSÓRIOS PARA FIXAÇÃO OBSERVAÇÕES: ACE-BAR-015 AFERIDO 06/2019</t>
  </si>
  <si>
    <t xml:space="preserve">3.5.2.4</t>
  </si>
  <si>
    <t xml:space="preserve">BARRA DE APOIO EM AÇO INOX POLIDO RETA, DN 1.1/4" (31,75MM), PARA ACESSIBILIDADE (PMR/PCR), COMPRIMENTO 40CM, INSTALADO EM PORTA/PAREDE, INCLUSIVE FORNECIMENTO, INSTALAÇÃO E ACESSÓRIOS PARA FIXAÇÃO OBSERVAÇÕES: ACE-BAR-020 AFERIDO 06/2019</t>
  </si>
  <si>
    <t xml:space="preserve">3.5.2.5</t>
  </si>
  <si>
    <t xml:space="preserve">BARRA DE APOIO EM AÇO INOX POLIDO RETA, DN 1.1/4" (31,75MM), PARA ACESSIBILIDADE (PMR/PCR), COMPRIMENTO 120CM, INSTALADO EM PAREDE, INCLUSIVE FORNECIMENTO, INSTALAÇÃO E ACESSÓRIOS PARA FIXAÇÃO OBSERVAÇÕES: ACE-BAR-035 AFERIDO 06/2019</t>
  </si>
  <si>
    <t xml:space="preserve">3.6</t>
  </si>
  <si>
    <t xml:space="preserve">Marmoraria</t>
  </si>
  <si>
    <t xml:space="preserve">3.6.1</t>
  </si>
  <si>
    <t xml:space="preserve">Divisórias - Granito Branco Siena</t>
  </si>
  <si>
    <t xml:space="preserve">3.6.1.1</t>
  </si>
  <si>
    <t xml:space="preserve">DIVISÓRIA SANITÁRIA DE GRANITO E=3 CM ASSENTADA COM ARGAMASSA 1:3. INCLUSO METAIS E ACESSÓRIOS</t>
  </si>
  <si>
    <t xml:space="preserve">3.6.2</t>
  </si>
  <si>
    <t xml:space="preserve">Bancada - Granito Branco Siena</t>
  </si>
  <si>
    <t xml:space="preserve">3.6.2.1</t>
  </si>
  <si>
    <t xml:space="preserve">BANCADA EM GRANITO BRANCO SIENA E = 3 CM, APOIADA EM ALVENARIA</t>
  </si>
  <si>
    <t xml:space="preserve">4.</t>
  </si>
  <si>
    <t xml:space="preserve">Dreno para ar Condicionado</t>
  </si>
  <si>
    <t xml:space="preserve">4.1</t>
  </si>
  <si>
    <t xml:space="preserve">EXECUÇÃO DE DRENO PARA AR CONDICIONADO - FORNECIMENTO E INSTALAÇÃO</t>
  </si>
  <si>
    <t xml:space="preserve">5.</t>
  </si>
  <si>
    <t xml:space="preserve">Elevador Incêndio</t>
  </si>
  <si>
    <t xml:space="preserve">5.1</t>
  </si>
  <si>
    <t xml:space="preserve">COMPOSIÇÃO</t>
  </si>
  <si>
    <t xml:space="preserve">EXECUÇÃO DE ESTRUTURA PARA RECEBER ELEVADOR, CONFORME PROJETO DE INCÊNDIO, INCLUSIVE POÇO AUXILIAR DE DRENAGEM, CÁLCULO, ESTRUTURA, ALVENARIA DE VEDAÇÃO, REVESTIMENTO E EMBOÇO</t>
  </si>
  <si>
    <t xml:space="preserve">6.</t>
  </si>
  <si>
    <t xml:space="preserve">Pintura geral (subsolo, 1, 2 e 3º pavimentos) E RECOMPOSIÇÃO DE PROTEÇÃO DA ESTRUTURA METÁLICA</t>
  </si>
  <si>
    <t xml:space="preserve">6.1</t>
  </si>
  <si>
    <t xml:space="preserve">6.2</t>
  </si>
  <si>
    <t xml:space="preserve">6.3</t>
  </si>
  <si>
    <t xml:space="preserve">ED-50496</t>
  </si>
  <si>
    <t xml:space="preserve">PINTURA ESMALTE EM TUBO GALVANIZADO, DUAS (2) DEMÃOS, INCLUSIVE UMA (1) DEMÃO DE FUNDO ANTICORROSIVO</t>
  </si>
  <si>
    <t xml:space="preserve">6.4</t>
  </si>
  <si>
    <t xml:space="preserve">ED-50497</t>
  </si>
  <si>
    <t xml:space="preserve">PINTURA ESMALTE EM ESTRUTURA METÁLICA, DUAS (2) DEMÃOS, INCLUSIVE UMA (1) DEMÃO FUNDO ANTICORROSIVO</t>
  </si>
  <si>
    <t xml:space="preserve">7.</t>
  </si>
  <si>
    <t xml:space="preserve">Sala Máquinas</t>
  </si>
  <si>
    <t xml:space="preserve">7.1</t>
  </si>
  <si>
    <t xml:space="preserve">7.2</t>
  </si>
  <si>
    <t xml:space="preserve">7.3</t>
  </si>
  <si>
    <t xml:space="preserve">7.4</t>
  </si>
  <si>
    <t xml:space="preserve">7.5</t>
  </si>
  <si>
    <t xml:space="preserve">7.6</t>
  </si>
  <si>
    <t xml:space="preserve">7.7</t>
  </si>
  <si>
    <t xml:space="preserve">7.8</t>
  </si>
  <si>
    <t xml:space="preserve">7.9</t>
  </si>
  <si>
    <t xml:space="preserve">8.</t>
  </si>
  <si>
    <t xml:space="preserve">Limpeza final da obra</t>
  </si>
  <si>
    <t xml:space="preserve">8.1</t>
  </si>
  <si>
    <t xml:space="preserve">ED-50269</t>
  </si>
  <si>
    <t xml:space="preserve">LIMPEZA PERMANENTE DA OBRA - 01 SERVENTE X 8 HORAS DIÁRIAS</t>
  </si>
  <si>
    <t xml:space="preserve">MÊS</t>
  </si>
  <si>
    <t xml:space="preserve">8.2</t>
  </si>
  <si>
    <t xml:space="preserve">LIMPEZA FINAL PARA ENTREGA DA OBRA</t>
  </si>
  <si>
    <t xml:space="preserve">9.</t>
  </si>
  <si>
    <t xml:space="preserve">Administração</t>
  </si>
  <si>
    <t xml:space="preserve">9.1</t>
  </si>
  <si>
    <t xml:space="preserve">90778</t>
  </si>
  <si>
    <t xml:space="preserve">ENGENHEIRO CIVIL DE OBRA PLENO COM ENCARGOS COMPLEMENTARES</t>
  </si>
  <si>
    <t xml:space="preserve">9.2</t>
  </si>
  <si>
    <t xml:space="preserve">94295</t>
  </si>
  <si>
    <t xml:space="preserve">MESTRE DE OBRAS COM ENCARGOS COMPLEMENTARES</t>
  </si>
  <si>
    <t xml:space="preserve">9.3</t>
  </si>
  <si>
    <t xml:space="preserve">93563</t>
  </si>
  <si>
    <t xml:space="preserve">ALMOXARIFE COM ENCARGOS COMPLEMENTARES</t>
  </si>
  <si>
    <t xml:space="preserve">9.4</t>
  </si>
  <si>
    <t xml:space="preserve">100309</t>
  </si>
  <si>
    <t xml:space="preserve">TÉCNICO EM SEGURANÇA DO TRABALHO COM ENCARGOS COMPLEMENTARES</t>
  </si>
  <si>
    <t xml:space="preserve">Total com BDI:</t>
  </si>
  <si>
    <t xml:space="preserve">Planilhas de referência utilizadas: SINAPI AGOSTO-2021 | SETOP JULHO-2021</t>
  </si>
  <si>
    <t xml:space="preserve">Razão Social:                                                                                                                                                                             CNPJ:</t>
  </si>
  <si>
    <t xml:space="preserve">Endereço:</t>
  </si>
  <si>
    <t xml:space="preserve">Telefone: (  )                                                     Responsável pela pesquisa:                                                                                       Data:     /    / 2021</t>
  </si>
  <si>
    <t xml:space="preserve">ASSINATURA E CARIMBO DA EMPRESA</t>
  </si>
  <si>
    <t xml:space="preserve">CRONOGRAMA FISICO-FINANCEIRO</t>
  </si>
  <si>
    <t xml:space="preserve">SERVIÇO</t>
  </si>
  <si>
    <t xml:space="preserve">TOTAL</t>
  </si>
  <si>
    <t xml:space="preserve">VALOR DO SERVIÇO</t>
  </si>
  <si>
    <t xml:space="preserve">VALOR</t>
  </si>
  <si>
    <t xml:space="preserve">Sub Solo</t>
  </si>
  <si>
    <t xml:space="preserve">PROPOSTA VÁLIDA POR 90 (NOVENTA) DIAS.</t>
  </si>
  <si>
    <t xml:space="preserve">MONTES CLAROS - MG ____/____/2021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</si>
</sst>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_([$R$ -416]* #,##0.00_);_([$R$ -416]* \(#,##0.00\);_([$R$ -416]* \-??_);_(@_)"/>
    <numFmt numFmtId="167" formatCode="#,##0.00"/>
    <numFmt numFmtId="168" formatCode="#,##0.000000000"/>
    <numFmt numFmtId="169" formatCode="&quot; R$ &quot;* #,##0.00\ ;&quot;-R$ &quot;* #,##0.00\ ;&quot; R$ &quot;* \-??\ "/>
    <numFmt numFmtId="170" formatCode="0%"/>
  </numFmts>
  <fonts count="15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i val="true"/>
      <sz val="14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sz val="10"/>
      <color rgb="FFFF0000"/>
      <name val="Arial"/>
      <family val="0"/>
      <charset val="1"/>
    </font>
    <font>
      <sz val="10"/>
      <color rgb="FF01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12"/>
      <color rgb="FF00000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074BB9"/>
        <bgColor rgb="FF333399"/>
      </patternFill>
    </fill>
    <fill>
      <patternFill patternType="solid">
        <fgColor rgb="FFFFFFFF"/>
        <bgColor rgb="FFE6E6E6"/>
      </patternFill>
    </fill>
    <fill>
      <patternFill patternType="solid">
        <fgColor rgb="FF2D7AF7"/>
        <bgColor rgb="FF074BB9"/>
      </patternFill>
    </fill>
    <fill>
      <patternFill patternType="solid">
        <fgColor rgb="FF6DB6FF"/>
        <bgColor rgb="FF9999FF"/>
      </patternFill>
    </fill>
    <fill>
      <patternFill patternType="solid">
        <fgColor rgb="FFBDDEFF"/>
        <bgColor rgb="FFE6E6E6"/>
      </patternFill>
    </fill>
    <fill>
      <patternFill patternType="solid">
        <fgColor rgb="FFE6E6E6"/>
        <bgColor rgb="FFBDDEFF"/>
      </patternFill>
    </fill>
    <fill>
      <patternFill patternType="solid">
        <fgColor rgb="FFA6A6A6"/>
        <bgColor rgb="FFC0C0C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 style="hair"/>
      <bottom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4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5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6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6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6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6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6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6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6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7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7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8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8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0" fillId="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8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8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3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8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74BB9"/>
      <rgbColor rgb="FFBDDE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DB6FF"/>
      <rgbColor rgb="FFFF99CC"/>
      <rgbColor rgb="FFCC99FF"/>
      <rgbColor rgb="FFFFCC99"/>
      <rgbColor rgb="FF2D7AF7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100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7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8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104760</xdr:colOff>
      <xdr:row>0</xdr:row>
      <xdr:rowOff>66600</xdr:rowOff>
    </xdr:from>
    <xdr:to>
      <xdr:col>0</xdr:col>
      <xdr:colOff>627840</xdr:colOff>
      <xdr:row>1</xdr:row>
      <xdr:rowOff>266040</xdr:rowOff>
    </xdr:to>
    <xdr:pic>
      <xdr:nvPicPr>
        <xdr:cNvPr id="0" name="image1.jpg" descr=""/>
        <xdr:cNvPicPr/>
      </xdr:nvPicPr>
      <xdr:blipFill>
        <a:blip r:embed="rId1"/>
        <a:stretch/>
      </xdr:blipFill>
      <xdr:spPr>
        <a:xfrm>
          <a:off x="104760" y="66600"/>
          <a:ext cx="523080" cy="523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219240</xdr:colOff>
      <xdr:row>1</xdr:row>
      <xdr:rowOff>105120</xdr:rowOff>
    </xdr:from>
    <xdr:to>
      <xdr:col>2</xdr:col>
      <xdr:colOff>316080</xdr:colOff>
      <xdr:row>4</xdr:row>
      <xdr:rowOff>94680</xdr:rowOff>
    </xdr:to>
    <xdr:pic>
      <xdr:nvPicPr>
        <xdr:cNvPr id="1" name="image1.jpg" descr=""/>
        <xdr:cNvPicPr/>
      </xdr:nvPicPr>
      <xdr:blipFill>
        <a:blip r:embed="rId1"/>
        <a:stretch/>
      </xdr:blipFill>
      <xdr:spPr>
        <a:xfrm>
          <a:off x="1040040" y="282600"/>
          <a:ext cx="523800" cy="5205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U101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2.6484375" defaultRowHeight="15" zeroHeight="false" outlineLevelRow="0" outlineLevelCol="0"/>
  <cols>
    <col collapsed="false" customWidth="true" hidden="false" outlineLevel="0" max="1" min="1" style="0" width="9.83"/>
    <col collapsed="false" customWidth="true" hidden="false" outlineLevel="0" max="2" min="2" style="0" width="12.5"/>
    <col collapsed="false" customWidth="true" hidden="false" outlineLevel="0" max="3" min="3" style="0" width="10.83"/>
    <col collapsed="false" customWidth="true" hidden="false" outlineLevel="0" max="4" min="4" style="0" width="70.16"/>
    <col collapsed="false" customWidth="true" hidden="false" outlineLevel="0" max="5" min="5" style="0" width="7.16"/>
    <col collapsed="false" customWidth="true" hidden="false" outlineLevel="0" max="6" min="6" style="0" width="7.5"/>
    <col collapsed="false" customWidth="true" hidden="false" outlineLevel="0" max="9" min="7" style="0" width="13.67"/>
    <col collapsed="false" customWidth="true" hidden="false" outlineLevel="0" max="10" min="10" style="0" width="7.66"/>
    <col collapsed="false" customWidth="true" hidden="false" outlineLevel="0" max="11" min="11" style="0" width="12.33"/>
    <col collapsed="false" customWidth="true" hidden="false" outlineLevel="0" max="21" min="12" style="0" width="7.66"/>
  </cols>
  <sheetData>
    <row r="1" customFormat="false" ht="25.5" hidden="false" customHeight="tru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customFormat="false" ht="29.25" hidden="false" customHeight="true" outlineLevel="0" collapsed="false">
      <c r="A2" s="1"/>
      <c r="B2" s="4" t="s">
        <v>1</v>
      </c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customFormat="false" ht="12.75" hidden="false" customHeight="true" outlineLevel="0" collapsed="false">
      <c r="A3" s="6" t="s">
        <v>2</v>
      </c>
      <c r="B3" s="7" t="s">
        <v>3</v>
      </c>
      <c r="C3" s="7"/>
      <c r="D3" s="7"/>
      <c r="E3" s="7"/>
      <c r="F3" s="7"/>
      <c r="G3" s="7"/>
      <c r="H3" s="7"/>
      <c r="I3" s="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customFormat="false" ht="14.25" hidden="false" customHeight="true" outlineLevel="0" collapsed="false">
      <c r="A4" s="6" t="s">
        <v>4</v>
      </c>
      <c r="B4" s="8" t="s">
        <v>5</v>
      </c>
      <c r="C4" s="8"/>
      <c r="D4" s="8"/>
      <c r="E4" s="8"/>
      <c r="F4" s="8"/>
      <c r="G4" s="9"/>
      <c r="H4" s="10" t="s">
        <v>6</v>
      </c>
      <c r="I4" s="11" t="n">
        <v>25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customFormat="false" ht="12.75" hidden="false" customHeight="true" outlineLevel="0" collapsed="false">
      <c r="A5" s="6" t="s">
        <v>7</v>
      </c>
      <c r="B5" s="7" t="s">
        <v>8</v>
      </c>
      <c r="C5" s="7"/>
      <c r="D5" s="7"/>
      <c r="E5" s="7"/>
      <c r="F5" s="7"/>
      <c r="G5" s="7"/>
      <c r="H5" s="7"/>
      <c r="I5" s="7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customFormat="false" ht="12.75" hidden="false" customHeight="true" outlineLevel="0" collapsed="false">
      <c r="A6" s="12"/>
      <c r="B6" s="12"/>
      <c r="C6" s="12"/>
      <c r="D6" s="12"/>
      <c r="E6" s="12"/>
      <c r="F6" s="12"/>
      <c r="G6" s="12"/>
      <c r="H6" s="12"/>
      <c r="I6" s="12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customFormat="false" ht="28" hidden="false" customHeight="false" outlineLevel="0" collapsed="false">
      <c r="A7" s="13" t="s">
        <v>9</v>
      </c>
      <c r="B7" s="14" t="s">
        <v>10</v>
      </c>
      <c r="C7" s="15" t="s">
        <v>11</v>
      </c>
      <c r="D7" s="16" t="s">
        <v>12</v>
      </c>
      <c r="E7" s="17" t="s">
        <v>13</v>
      </c>
      <c r="F7" s="18" t="s">
        <v>14</v>
      </c>
      <c r="G7" s="19" t="s">
        <v>15</v>
      </c>
      <c r="H7" s="19" t="s">
        <v>16</v>
      </c>
      <c r="I7" s="20" t="s">
        <v>17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customFormat="false" ht="12.75" hidden="false" customHeight="true" outlineLevel="0" collapsed="false">
      <c r="A8" s="21"/>
      <c r="B8" s="22"/>
      <c r="C8" s="22"/>
      <c r="D8" s="22"/>
      <c r="E8" s="22"/>
      <c r="F8" s="22"/>
      <c r="G8" s="22"/>
      <c r="H8" s="22"/>
      <c r="I8" s="22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customFormat="false" ht="14.25" hidden="false" customHeight="true" outlineLevel="0" collapsed="false">
      <c r="A9" s="13" t="s">
        <v>18</v>
      </c>
      <c r="B9" s="23"/>
      <c r="C9" s="23"/>
      <c r="D9" s="16" t="s">
        <v>19</v>
      </c>
      <c r="E9" s="24"/>
      <c r="F9" s="25"/>
      <c r="G9" s="26"/>
      <c r="H9" s="26"/>
      <c r="I9" s="27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customFormat="false" ht="14.25" hidden="false" customHeight="true" outlineLevel="0" collapsed="false">
      <c r="A10" s="28" t="s">
        <v>20</v>
      </c>
      <c r="B10" s="29" t="s">
        <v>21</v>
      </c>
      <c r="C10" s="29"/>
      <c r="D10" s="30" t="s">
        <v>22</v>
      </c>
      <c r="E10" s="31" t="s">
        <v>23</v>
      </c>
      <c r="F10" s="31" t="n">
        <v>0.02</v>
      </c>
      <c r="G10" s="32"/>
      <c r="H10" s="32" t="n">
        <f aca="false">G10*1.25</f>
        <v>0</v>
      </c>
      <c r="I10" s="33" t="n">
        <f aca="false">F10*H10</f>
        <v>0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customFormat="false" ht="56" hidden="false" customHeight="false" outlineLevel="0" collapsed="false">
      <c r="A11" s="28" t="s">
        <v>24</v>
      </c>
      <c r="B11" s="29" t="s">
        <v>25</v>
      </c>
      <c r="C11" s="29" t="s">
        <v>26</v>
      </c>
      <c r="D11" s="30" t="s">
        <v>27</v>
      </c>
      <c r="E11" s="31" t="s">
        <v>28</v>
      </c>
      <c r="F11" s="31" t="n">
        <v>1</v>
      </c>
      <c r="G11" s="32"/>
      <c r="H11" s="32" t="n">
        <f aca="false">G11*1.25</f>
        <v>0</v>
      </c>
      <c r="I11" s="33" t="n">
        <f aca="false">F11*H11</f>
        <v>0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</row>
    <row r="12" customFormat="false" ht="14.25" hidden="false" customHeight="true" outlineLevel="0" collapsed="false">
      <c r="A12" s="28" t="s">
        <v>29</v>
      </c>
      <c r="B12" s="29" t="s">
        <v>21</v>
      </c>
      <c r="C12" s="29"/>
      <c r="D12" s="30" t="s">
        <v>30</v>
      </c>
      <c r="E12" s="31" t="s">
        <v>28</v>
      </c>
      <c r="F12" s="31" t="n">
        <v>10</v>
      </c>
      <c r="G12" s="32"/>
      <c r="H12" s="32" t="n">
        <f aca="false">G12*1.25</f>
        <v>0</v>
      </c>
      <c r="I12" s="33" t="n">
        <f aca="false">F12*H12</f>
        <v>0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customFormat="false" ht="28" hidden="false" customHeight="false" outlineLevel="0" collapsed="false">
      <c r="A13" s="28" t="s">
        <v>31</v>
      </c>
      <c r="B13" s="29" t="s">
        <v>21</v>
      </c>
      <c r="C13" s="29"/>
      <c r="D13" s="30" t="s">
        <v>32</v>
      </c>
      <c r="E13" s="31" t="s">
        <v>33</v>
      </c>
      <c r="F13" s="31" t="n">
        <v>25</v>
      </c>
      <c r="G13" s="32"/>
      <c r="H13" s="32" t="n">
        <f aca="false">G13*1.25</f>
        <v>0</v>
      </c>
      <c r="I13" s="33" t="n">
        <f aca="false">F13*H13</f>
        <v>0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customFormat="false" ht="14.25" hidden="false" customHeight="true" outlineLevel="0" collapsed="false">
      <c r="A14" s="13" t="s">
        <v>34</v>
      </c>
      <c r="B14" s="23"/>
      <c r="C14" s="23"/>
      <c r="D14" s="16" t="s">
        <v>35</v>
      </c>
      <c r="E14" s="17"/>
      <c r="F14" s="35"/>
      <c r="G14" s="19"/>
      <c r="H14" s="19"/>
      <c r="I14" s="20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customFormat="false" ht="14.25" hidden="false" customHeight="true" outlineLevel="0" collapsed="false">
      <c r="A15" s="36" t="s">
        <v>36</v>
      </c>
      <c r="B15" s="37"/>
      <c r="C15" s="37"/>
      <c r="D15" s="38" t="s">
        <v>37</v>
      </c>
      <c r="E15" s="39"/>
      <c r="F15" s="40"/>
      <c r="G15" s="41"/>
      <c r="H15" s="41"/>
      <c r="I15" s="4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customFormat="false" ht="14.25" hidden="false" customHeight="true" outlineLevel="0" collapsed="false">
      <c r="A16" s="43" t="s">
        <v>38</v>
      </c>
      <c r="B16" s="44"/>
      <c r="C16" s="44"/>
      <c r="D16" s="45" t="s">
        <v>39</v>
      </c>
      <c r="E16" s="46"/>
      <c r="F16" s="47"/>
      <c r="G16" s="48"/>
      <c r="H16" s="48"/>
      <c r="I16" s="4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customFormat="false" ht="56" hidden="false" customHeight="false" outlineLevel="0" collapsed="false">
      <c r="A17" s="28" t="s">
        <v>40</v>
      </c>
      <c r="B17" s="29" t="s">
        <v>41</v>
      </c>
      <c r="C17" s="29" t="n">
        <v>87473</v>
      </c>
      <c r="D17" s="30" t="s">
        <v>42</v>
      </c>
      <c r="E17" s="31" t="s">
        <v>43</v>
      </c>
      <c r="F17" s="50" t="n">
        <f aca="false">18.61*3.09-2.1*0.8</f>
        <v>55.8249</v>
      </c>
      <c r="G17" s="51"/>
      <c r="H17" s="32" t="n">
        <f aca="false">G17*1.25</f>
        <v>0</v>
      </c>
      <c r="I17" s="33" t="n">
        <f aca="false">F17*H17</f>
        <v>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="52" customFormat="true" ht="42" hidden="false" customHeight="false" outlineLevel="0" collapsed="false">
      <c r="A18" s="28" t="s">
        <v>44</v>
      </c>
      <c r="B18" s="29" t="s">
        <v>41</v>
      </c>
      <c r="C18" s="29" t="n">
        <v>87775</v>
      </c>
      <c r="D18" s="30" t="s">
        <v>45</v>
      </c>
      <c r="E18" s="31" t="s">
        <v>46</v>
      </c>
      <c r="F18" s="50" t="n">
        <f aca="false">F17*2</f>
        <v>111.6498</v>
      </c>
      <c r="G18" s="51"/>
      <c r="H18" s="32" t="n">
        <f aca="false">G18*1.25</f>
        <v>0</v>
      </c>
      <c r="I18" s="33" t="n">
        <f aca="false">F18*H18</f>
        <v>0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customFormat="false" ht="56" hidden="false" customHeight="false" outlineLevel="0" collapsed="false">
      <c r="A19" s="28" t="s">
        <v>47</v>
      </c>
      <c r="B19" s="29" t="s">
        <v>21</v>
      </c>
      <c r="C19" s="29"/>
      <c r="D19" s="30" t="s">
        <v>48</v>
      </c>
      <c r="E19" s="31" t="s">
        <v>28</v>
      </c>
      <c r="F19" s="50" t="n">
        <v>1</v>
      </c>
      <c r="G19" s="32"/>
      <c r="H19" s="32" t="n">
        <f aca="false">G19*1.25</f>
        <v>0</v>
      </c>
      <c r="I19" s="33" t="n">
        <f aca="false">F19*H19</f>
        <v>0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customFormat="false" ht="14.25" hidden="false" customHeight="true" outlineLevel="0" collapsed="false">
      <c r="A20" s="36" t="s">
        <v>49</v>
      </c>
      <c r="B20" s="37"/>
      <c r="C20" s="37"/>
      <c r="D20" s="38" t="s">
        <v>50</v>
      </c>
      <c r="E20" s="53"/>
      <c r="F20" s="54"/>
      <c r="G20" s="41"/>
      <c r="H20" s="41"/>
      <c r="I20" s="4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customFormat="false" ht="14.25" hidden="false" customHeight="true" outlineLevel="0" collapsed="false">
      <c r="A21" s="43" t="s">
        <v>51</v>
      </c>
      <c r="B21" s="44"/>
      <c r="C21" s="44"/>
      <c r="D21" s="45" t="s">
        <v>52</v>
      </c>
      <c r="E21" s="46"/>
      <c r="F21" s="47"/>
      <c r="G21" s="48"/>
      <c r="H21" s="48"/>
      <c r="I21" s="49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customFormat="false" ht="14.25" hidden="false" customHeight="true" outlineLevel="0" collapsed="false">
      <c r="A22" s="28" t="s">
        <v>53</v>
      </c>
      <c r="B22" s="29" t="s">
        <v>41</v>
      </c>
      <c r="C22" s="29" t="s">
        <v>54</v>
      </c>
      <c r="D22" s="30" t="s">
        <v>55</v>
      </c>
      <c r="E22" s="31" t="s">
        <v>43</v>
      </c>
      <c r="F22" s="50" t="n">
        <f aca="false">(2.86+1.97)*3.4</f>
        <v>16.422</v>
      </c>
      <c r="G22" s="32"/>
      <c r="H22" s="32" t="n">
        <f aca="false">G22*1.25</f>
        <v>0</v>
      </c>
      <c r="I22" s="33" t="n">
        <f aca="false">F22*H22</f>
        <v>0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customFormat="false" ht="14.25" hidden="false" customHeight="true" outlineLevel="0" collapsed="false">
      <c r="A23" s="28" t="s">
        <v>56</v>
      </c>
      <c r="B23" s="29" t="s">
        <v>21</v>
      </c>
      <c r="C23" s="55"/>
      <c r="D23" s="30" t="s">
        <v>57</v>
      </c>
      <c r="E23" s="31" t="s">
        <v>43</v>
      </c>
      <c r="F23" s="50" t="n">
        <f aca="false">2.86*3.4</f>
        <v>9.724</v>
      </c>
      <c r="G23" s="32"/>
      <c r="H23" s="32" t="n">
        <f aca="false">G23*1.25</f>
        <v>0</v>
      </c>
      <c r="I23" s="33" t="n">
        <f aca="false">F23*H23</f>
        <v>0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customFormat="false" ht="28" hidden="false" customHeight="false" outlineLevel="0" collapsed="false">
      <c r="A24" s="43" t="s">
        <v>58</v>
      </c>
      <c r="B24" s="44"/>
      <c r="C24" s="44"/>
      <c r="D24" s="45" t="s">
        <v>59</v>
      </c>
      <c r="E24" s="46"/>
      <c r="F24" s="47"/>
      <c r="G24" s="48"/>
      <c r="H24" s="48"/>
      <c r="I24" s="49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customFormat="false" ht="28" hidden="false" customHeight="false" outlineLevel="0" collapsed="false">
      <c r="A25" s="28" t="s">
        <v>60</v>
      </c>
      <c r="B25" s="29" t="s">
        <v>21</v>
      </c>
      <c r="C25" s="29"/>
      <c r="D25" s="30" t="s">
        <v>61</v>
      </c>
      <c r="E25" s="31" t="s">
        <v>43</v>
      </c>
      <c r="F25" s="50" t="n">
        <v>15.4</v>
      </c>
      <c r="G25" s="32"/>
      <c r="H25" s="32" t="n">
        <f aca="false">G25*1.25</f>
        <v>0</v>
      </c>
      <c r="I25" s="33" t="n">
        <f aca="false">F25*H25</f>
        <v>0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customFormat="false" ht="14.25" hidden="false" customHeight="true" outlineLevel="0" collapsed="false">
      <c r="A26" s="28" t="s">
        <v>62</v>
      </c>
      <c r="B26" s="29" t="s">
        <v>41</v>
      </c>
      <c r="C26" s="29" t="s">
        <v>54</v>
      </c>
      <c r="D26" s="30" t="s">
        <v>63</v>
      </c>
      <c r="E26" s="31" t="s">
        <v>43</v>
      </c>
      <c r="F26" s="50" t="n">
        <f aca="false">5.4*3.4</f>
        <v>18.36</v>
      </c>
      <c r="G26" s="32"/>
      <c r="H26" s="32" t="n">
        <f aca="false">G26*1.25</f>
        <v>0</v>
      </c>
      <c r="I26" s="33" t="n">
        <f aca="false">F26*H26</f>
        <v>0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customFormat="false" ht="14.25" hidden="false" customHeight="true" outlineLevel="0" collapsed="false">
      <c r="A27" s="43" t="s">
        <v>64</v>
      </c>
      <c r="B27" s="44"/>
      <c r="C27" s="44"/>
      <c r="D27" s="45" t="s">
        <v>65</v>
      </c>
      <c r="E27" s="46"/>
      <c r="F27" s="47"/>
      <c r="G27" s="48"/>
      <c r="H27" s="48"/>
      <c r="I27" s="49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customFormat="false" ht="42" hidden="false" customHeight="false" outlineLevel="0" collapsed="false">
      <c r="A28" s="28" t="s">
        <v>66</v>
      </c>
      <c r="B28" s="29" t="s">
        <v>21</v>
      </c>
      <c r="C28" s="29"/>
      <c r="D28" s="30" t="s">
        <v>67</v>
      </c>
      <c r="E28" s="31" t="s">
        <v>43</v>
      </c>
      <c r="F28" s="50" t="n">
        <f aca="false">0.9*2.1*2</f>
        <v>3.78</v>
      </c>
      <c r="G28" s="32"/>
      <c r="H28" s="32" t="n">
        <f aca="false">G28*1.25</f>
        <v>0</v>
      </c>
      <c r="I28" s="33" t="n">
        <f aca="false">F28*H28</f>
        <v>0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customFormat="false" ht="14.25" hidden="false" customHeight="true" outlineLevel="0" collapsed="false">
      <c r="A29" s="28" t="s">
        <v>68</v>
      </c>
      <c r="B29" s="29" t="s">
        <v>25</v>
      </c>
      <c r="C29" s="29" t="s">
        <v>69</v>
      </c>
      <c r="D29" s="30" t="s">
        <v>70</v>
      </c>
      <c r="E29" s="31" t="s">
        <v>71</v>
      </c>
      <c r="F29" s="50" t="n">
        <v>25</v>
      </c>
      <c r="G29" s="32"/>
      <c r="H29" s="32" t="n">
        <f aca="false">G29*1.25</f>
        <v>0</v>
      </c>
      <c r="I29" s="33" t="n">
        <f aca="false">F29*H29</f>
        <v>0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customFormat="false" ht="14.25" hidden="false" customHeight="true" outlineLevel="0" collapsed="false">
      <c r="A30" s="28" t="s">
        <v>72</v>
      </c>
      <c r="B30" s="29" t="s">
        <v>25</v>
      </c>
      <c r="C30" s="29" t="s">
        <v>73</v>
      </c>
      <c r="D30" s="30" t="s">
        <v>74</v>
      </c>
      <c r="E30" s="31" t="s">
        <v>71</v>
      </c>
      <c r="F30" s="50" t="n">
        <v>25</v>
      </c>
      <c r="G30" s="32"/>
      <c r="H30" s="32" t="n">
        <f aca="false">G30*1.25</f>
        <v>0</v>
      </c>
      <c r="I30" s="33" t="n">
        <f aca="false">F30*H30</f>
        <v>0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customFormat="false" ht="14.25" hidden="false" customHeight="true" outlineLevel="0" collapsed="false">
      <c r="A31" s="36" t="s">
        <v>75</v>
      </c>
      <c r="B31" s="37"/>
      <c r="C31" s="37"/>
      <c r="D31" s="38" t="s">
        <v>76</v>
      </c>
      <c r="E31" s="53"/>
      <c r="F31" s="54"/>
      <c r="G31" s="41"/>
      <c r="H31" s="41"/>
      <c r="I31" s="42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customFormat="false" ht="14.25" hidden="false" customHeight="true" outlineLevel="0" collapsed="false">
      <c r="A32" s="43" t="s">
        <v>77</v>
      </c>
      <c r="B32" s="44"/>
      <c r="C32" s="44"/>
      <c r="D32" s="45" t="s">
        <v>78</v>
      </c>
      <c r="E32" s="46"/>
      <c r="F32" s="47"/>
      <c r="G32" s="48"/>
      <c r="H32" s="48"/>
      <c r="I32" s="49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customFormat="false" ht="14.25" hidden="false" customHeight="true" outlineLevel="0" collapsed="false">
      <c r="A33" s="28" t="s">
        <v>79</v>
      </c>
      <c r="B33" s="29" t="s">
        <v>25</v>
      </c>
      <c r="C33" s="29" t="s">
        <v>69</v>
      </c>
      <c r="D33" s="30" t="s">
        <v>70</v>
      </c>
      <c r="E33" s="31" t="s">
        <v>71</v>
      </c>
      <c r="F33" s="50" t="n">
        <v>115</v>
      </c>
      <c r="G33" s="32"/>
      <c r="H33" s="32" t="n">
        <f aca="false">G33*1.25</f>
        <v>0</v>
      </c>
      <c r="I33" s="33" t="n">
        <f aca="false">F33*H33</f>
        <v>0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customFormat="false" ht="14.25" hidden="false" customHeight="true" outlineLevel="0" collapsed="false">
      <c r="A34" s="28" t="s">
        <v>80</v>
      </c>
      <c r="B34" s="29" t="s">
        <v>25</v>
      </c>
      <c r="C34" s="29" t="s">
        <v>73</v>
      </c>
      <c r="D34" s="30" t="s">
        <v>74</v>
      </c>
      <c r="E34" s="31" t="s">
        <v>71</v>
      </c>
      <c r="F34" s="50" t="n">
        <v>115</v>
      </c>
      <c r="G34" s="32"/>
      <c r="H34" s="32" t="n">
        <f aca="false">G34*1.25</f>
        <v>0</v>
      </c>
      <c r="I34" s="33" t="n">
        <f aca="false">F34*H34</f>
        <v>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customFormat="false" ht="14.25" hidden="false" customHeight="true" outlineLevel="0" collapsed="false">
      <c r="A35" s="28" t="s">
        <v>81</v>
      </c>
      <c r="B35" s="29" t="s">
        <v>21</v>
      </c>
      <c r="C35" s="55"/>
      <c r="D35" s="30" t="s">
        <v>82</v>
      </c>
      <c r="E35" s="31" t="s">
        <v>28</v>
      </c>
      <c r="F35" s="50" t="n">
        <v>11</v>
      </c>
      <c r="G35" s="32"/>
      <c r="H35" s="32" t="n">
        <f aca="false">G35*1.25</f>
        <v>0</v>
      </c>
      <c r="I35" s="33" t="n">
        <f aca="false">F35*H35</f>
        <v>0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customFormat="false" ht="14.25" hidden="false" customHeight="true" outlineLevel="0" collapsed="false">
      <c r="A36" s="28" t="s">
        <v>83</v>
      </c>
      <c r="B36" s="29" t="s">
        <v>21</v>
      </c>
      <c r="C36" s="55"/>
      <c r="D36" s="30" t="s">
        <v>84</v>
      </c>
      <c r="E36" s="31" t="s">
        <v>28</v>
      </c>
      <c r="F36" s="50" t="n">
        <v>11</v>
      </c>
      <c r="G36" s="32"/>
      <c r="H36" s="32" t="n">
        <f aca="false">G36*1.25</f>
        <v>0</v>
      </c>
      <c r="I36" s="33" t="n">
        <f aca="false">F36*H36</f>
        <v>0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customFormat="false" ht="14.25" hidden="false" customHeight="true" outlineLevel="0" collapsed="false">
      <c r="A37" s="28" t="s">
        <v>85</v>
      </c>
      <c r="B37" s="29" t="s">
        <v>21</v>
      </c>
      <c r="C37" s="29"/>
      <c r="D37" s="56" t="s">
        <v>86</v>
      </c>
      <c r="E37" s="31" t="s">
        <v>28</v>
      </c>
      <c r="F37" s="57" t="n">
        <v>11</v>
      </c>
      <c r="G37" s="32"/>
      <c r="H37" s="32" t="n">
        <f aca="false">G37*1.25</f>
        <v>0</v>
      </c>
      <c r="I37" s="33" t="n">
        <f aca="false">F37*H37</f>
        <v>0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customFormat="false" ht="14.25" hidden="false" customHeight="true" outlineLevel="0" collapsed="false">
      <c r="A38" s="28" t="s">
        <v>87</v>
      </c>
      <c r="B38" s="29" t="s">
        <v>21</v>
      </c>
      <c r="C38" s="29"/>
      <c r="D38" s="56" t="s">
        <v>88</v>
      </c>
      <c r="E38" s="31" t="s">
        <v>28</v>
      </c>
      <c r="F38" s="57" t="n">
        <v>11</v>
      </c>
      <c r="G38" s="32"/>
      <c r="H38" s="32" t="n">
        <f aca="false">G38*1.25</f>
        <v>0</v>
      </c>
      <c r="I38" s="33" t="n">
        <f aca="false">F38*H38</f>
        <v>0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customFormat="false" ht="56" hidden="false" customHeight="false" outlineLevel="0" collapsed="false">
      <c r="A39" s="28" t="s">
        <v>89</v>
      </c>
      <c r="B39" s="29" t="s">
        <v>21</v>
      </c>
      <c r="C39" s="29"/>
      <c r="D39" s="30" t="s">
        <v>48</v>
      </c>
      <c r="E39" s="31" t="s">
        <v>28</v>
      </c>
      <c r="F39" s="50" t="n">
        <v>3</v>
      </c>
      <c r="G39" s="32"/>
      <c r="H39" s="32" t="n">
        <f aca="false">G39*1.25</f>
        <v>0</v>
      </c>
      <c r="I39" s="33" t="n">
        <f aca="false">F39*H39</f>
        <v>0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="52" customFormat="true" ht="14" hidden="false" customHeight="false" outlineLevel="0" collapsed="false">
      <c r="A40" s="43" t="s">
        <v>90</v>
      </c>
      <c r="B40" s="44"/>
      <c r="C40" s="44"/>
      <c r="D40" s="45" t="s">
        <v>91</v>
      </c>
      <c r="E40" s="46"/>
      <c r="F40" s="47"/>
      <c r="G40" s="48"/>
      <c r="H40" s="48"/>
      <c r="I40" s="49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="52" customFormat="true" ht="14" hidden="false" customHeight="false" outlineLevel="0" collapsed="false">
      <c r="A41" s="58" t="s">
        <v>92</v>
      </c>
      <c r="B41" s="59"/>
      <c r="C41" s="59"/>
      <c r="D41" s="60" t="s">
        <v>93</v>
      </c>
      <c r="E41" s="61"/>
      <c r="F41" s="62"/>
      <c r="G41" s="63"/>
      <c r="H41" s="63"/>
      <c r="I41" s="64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="52" customFormat="true" ht="28" hidden="false" customHeight="false" outlineLevel="0" collapsed="false">
      <c r="A42" s="28" t="s">
        <v>94</v>
      </c>
      <c r="B42" s="29" t="s">
        <v>21</v>
      </c>
      <c r="C42" s="55"/>
      <c r="D42" s="30" t="s">
        <v>95</v>
      </c>
      <c r="E42" s="31" t="s">
        <v>28</v>
      </c>
      <c r="F42" s="50" t="n">
        <v>3</v>
      </c>
      <c r="G42" s="32"/>
      <c r="H42" s="32" t="n">
        <f aca="false">G42*1.25</f>
        <v>0</v>
      </c>
      <c r="I42" s="33" t="n">
        <f aca="false">F42*H42</f>
        <v>0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="52" customFormat="true" ht="14" hidden="false" customHeight="false" outlineLevel="0" collapsed="false">
      <c r="A43" s="58" t="s">
        <v>96</v>
      </c>
      <c r="B43" s="59"/>
      <c r="C43" s="59"/>
      <c r="D43" s="60" t="s">
        <v>97</v>
      </c>
      <c r="E43" s="65"/>
      <c r="F43" s="66"/>
      <c r="G43" s="67"/>
      <c r="H43" s="67"/>
      <c r="I43" s="68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customFormat="false" ht="14.25" hidden="false" customHeight="true" outlineLevel="0" collapsed="false">
      <c r="A44" s="28" t="s">
        <v>98</v>
      </c>
      <c r="B44" s="29" t="s">
        <v>41</v>
      </c>
      <c r="C44" s="29" t="s">
        <v>99</v>
      </c>
      <c r="D44" s="30" t="s">
        <v>100</v>
      </c>
      <c r="E44" s="31" t="s">
        <v>28</v>
      </c>
      <c r="F44" s="50" t="n">
        <v>3</v>
      </c>
      <c r="G44" s="32"/>
      <c r="H44" s="32" t="n">
        <f aca="false">G44*1.25</f>
        <v>0</v>
      </c>
      <c r="I44" s="33" t="n">
        <f aca="false">F44*H44</f>
        <v>0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customFormat="false" ht="14.25" hidden="false" customHeight="true" outlineLevel="0" collapsed="false">
      <c r="A45" s="43" t="s">
        <v>101</v>
      </c>
      <c r="B45" s="44"/>
      <c r="C45" s="44"/>
      <c r="D45" s="45" t="s">
        <v>102</v>
      </c>
      <c r="E45" s="46"/>
      <c r="F45" s="47"/>
      <c r="G45" s="48"/>
      <c r="H45" s="48"/>
      <c r="I45" s="49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customFormat="false" ht="56" hidden="false" customHeight="false" outlineLevel="0" collapsed="false">
      <c r="A46" s="28" t="s">
        <v>103</v>
      </c>
      <c r="B46" s="29" t="s">
        <v>21</v>
      </c>
      <c r="C46" s="29"/>
      <c r="D46" s="30" t="s">
        <v>104</v>
      </c>
      <c r="E46" s="31" t="s">
        <v>28</v>
      </c>
      <c r="F46" s="50" t="n">
        <v>8</v>
      </c>
      <c r="G46" s="32"/>
      <c r="H46" s="32" t="n">
        <f aca="false">G46*1.25</f>
        <v>0</v>
      </c>
      <c r="I46" s="33" t="n">
        <f aca="false">F46*H46</f>
        <v>0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customFormat="false" ht="56" hidden="false" customHeight="false" outlineLevel="0" collapsed="false">
      <c r="A47" s="28" t="s">
        <v>105</v>
      </c>
      <c r="B47" s="29" t="s">
        <v>21</v>
      </c>
      <c r="C47" s="29"/>
      <c r="D47" s="30" t="s">
        <v>106</v>
      </c>
      <c r="E47" s="31" t="s">
        <v>28</v>
      </c>
      <c r="F47" s="50" t="n">
        <v>4</v>
      </c>
      <c r="G47" s="32"/>
      <c r="H47" s="32" t="n">
        <f aca="false">G47*1.25</f>
        <v>0</v>
      </c>
      <c r="I47" s="33" t="n">
        <f aca="false">F47*H47</f>
        <v>0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customFormat="false" ht="56" hidden="false" customHeight="false" outlineLevel="0" collapsed="false">
      <c r="A48" s="28" t="s">
        <v>107</v>
      </c>
      <c r="B48" s="29" t="s">
        <v>21</v>
      </c>
      <c r="C48" s="29"/>
      <c r="D48" s="30" t="s">
        <v>48</v>
      </c>
      <c r="E48" s="31" t="s">
        <v>28</v>
      </c>
      <c r="F48" s="50" t="n">
        <v>15</v>
      </c>
      <c r="G48" s="32"/>
      <c r="H48" s="32" t="n">
        <f aca="false">G48*1.25</f>
        <v>0</v>
      </c>
      <c r="I48" s="33" t="n">
        <f aca="false">F48*H48</f>
        <v>0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customFormat="false" ht="56" hidden="false" customHeight="false" outlineLevel="0" collapsed="false">
      <c r="A49" s="28" t="s">
        <v>108</v>
      </c>
      <c r="B49" s="29" t="s">
        <v>21</v>
      </c>
      <c r="C49" s="55"/>
      <c r="D49" s="30" t="s">
        <v>109</v>
      </c>
      <c r="E49" s="31" t="s">
        <v>28</v>
      </c>
      <c r="F49" s="50" t="n">
        <v>1</v>
      </c>
      <c r="G49" s="32"/>
      <c r="H49" s="32" t="n">
        <f aca="false">G49*1.25</f>
        <v>0</v>
      </c>
      <c r="I49" s="33" t="n">
        <f aca="false">F49*H49</f>
        <v>0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customFormat="false" ht="14.25" hidden="false" customHeight="true" outlineLevel="0" collapsed="false">
      <c r="A50" s="43" t="s">
        <v>110</v>
      </c>
      <c r="B50" s="44"/>
      <c r="C50" s="44"/>
      <c r="D50" s="45" t="s">
        <v>111</v>
      </c>
      <c r="E50" s="46"/>
      <c r="F50" s="47"/>
      <c r="G50" s="48"/>
      <c r="H50" s="48"/>
      <c r="I50" s="49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customFormat="false" ht="14.25" hidden="false" customHeight="true" outlineLevel="0" collapsed="false">
      <c r="A51" s="28" t="s">
        <v>112</v>
      </c>
      <c r="B51" s="29" t="s">
        <v>21</v>
      </c>
      <c r="C51" s="55"/>
      <c r="D51" s="30" t="s">
        <v>113</v>
      </c>
      <c r="E51" s="31" t="s">
        <v>43</v>
      </c>
      <c r="F51" s="50" t="n">
        <v>211.95</v>
      </c>
      <c r="G51" s="32"/>
      <c r="H51" s="32" t="n">
        <f aca="false">G51*1.25</f>
        <v>0</v>
      </c>
      <c r="I51" s="33" t="n">
        <f aca="false">F51*H51</f>
        <v>0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customFormat="false" ht="14.25" hidden="false" customHeight="true" outlineLevel="0" collapsed="false">
      <c r="A52" s="43" t="s">
        <v>114</v>
      </c>
      <c r="B52" s="44"/>
      <c r="C52" s="44"/>
      <c r="D52" s="45" t="s">
        <v>115</v>
      </c>
      <c r="E52" s="46"/>
      <c r="F52" s="47"/>
      <c r="G52" s="48"/>
      <c r="H52" s="48"/>
      <c r="I52" s="49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customFormat="false" ht="42" hidden="false" customHeight="false" outlineLevel="0" collapsed="false">
      <c r="A53" s="28" t="s">
        <v>116</v>
      </c>
      <c r="B53" s="29" t="s">
        <v>21</v>
      </c>
      <c r="C53" s="29"/>
      <c r="D53" s="30" t="s">
        <v>67</v>
      </c>
      <c r="E53" s="31" t="s">
        <v>43</v>
      </c>
      <c r="F53" s="50" t="n">
        <f aca="false">103*3.5-0.6*2.1*8-0.8*2.1*-15*0.9*2.1+8.7*3.6</f>
        <v>429.368</v>
      </c>
      <c r="G53" s="32"/>
      <c r="H53" s="32" t="n">
        <f aca="false">G53*1.25</f>
        <v>0</v>
      </c>
      <c r="I53" s="33" t="n">
        <f aca="false">F53*H53</f>
        <v>0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customFormat="false" ht="28" hidden="false" customHeight="false" outlineLevel="0" collapsed="false">
      <c r="A54" s="28" t="s">
        <v>117</v>
      </c>
      <c r="B54" s="29" t="s">
        <v>21</v>
      </c>
      <c r="C54" s="55"/>
      <c r="D54" s="30" t="s">
        <v>118</v>
      </c>
      <c r="E54" s="31" t="s">
        <v>43</v>
      </c>
      <c r="F54" s="50" t="n">
        <f aca="false">F53*2</f>
        <v>858.736</v>
      </c>
      <c r="G54" s="32"/>
      <c r="H54" s="32" t="n">
        <f aca="false">G54*1.25</f>
        <v>0</v>
      </c>
      <c r="I54" s="33" t="n">
        <f aca="false">F54*H54</f>
        <v>0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customFormat="false" ht="28" hidden="false" customHeight="false" outlineLevel="0" collapsed="false">
      <c r="A55" s="28" t="s">
        <v>119</v>
      </c>
      <c r="B55" s="29" t="s">
        <v>41</v>
      </c>
      <c r="C55" s="29" t="s">
        <v>120</v>
      </c>
      <c r="D55" s="30" t="s">
        <v>121</v>
      </c>
      <c r="E55" s="31" t="s">
        <v>43</v>
      </c>
      <c r="F55" s="50" t="n">
        <f aca="false">F54</f>
        <v>858.736</v>
      </c>
      <c r="G55" s="32"/>
      <c r="H55" s="32" t="n">
        <f aca="false">G55*1.25</f>
        <v>0</v>
      </c>
      <c r="I55" s="33" t="n">
        <f aca="false">F55*H55</f>
        <v>0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customFormat="false" ht="28" hidden="false" customHeight="false" outlineLevel="0" collapsed="false">
      <c r="A56" s="28" t="s">
        <v>122</v>
      </c>
      <c r="B56" s="29" t="s">
        <v>21</v>
      </c>
      <c r="C56" s="55"/>
      <c r="D56" s="30" t="s">
        <v>123</v>
      </c>
      <c r="E56" s="31" t="s">
        <v>43</v>
      </c>
      <c r="F56" s="50" t="n">
        <f aca="false">F55</f>
        <v>858.736</v>
      </c>
      <c r="G56" s="32"/>
      <c r="H56" s="32" t="n">
        <f aca="false">G56*1.25</f>
        <v>0</v>
      </c>
      <c r="I56" s="33" t="n">
        <f aca="false">F56*H56</f>
        <v>0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customFormat="false" ht="14.25" hidden="false" customHeight="true" outlineLevel="0" collapsed="false">
      <c r="A57" s="43" t="s">
        <v>124</v>
      </c>
      <c r="B57" s="44"/>
      <c r="C57" s="44"/>
      <c r="D57" s="45" t="s">
        <v>125</v>
      </c>
      <c r="E57" s="46"/>
      <c r="F57" s="47"/>
      <c r="G57" s="48"/>
      <c r="H57" s="48"/>
      <c r="I57" s="49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customFormat="false" ht="42" hidden="false" customHeight="false" outlineLevel="0" collapsed="false">
      <c r="A58" s="28" t="s">
        <v>126</v>
      </c>
      <c r="B58" s="29" t="s">
        <v>21</v>
      </c>
      <c r="C58" s="29"/>
      <c r="D58" s="30" t="s">
        <v>127</v>
      </c>
      <c r="E58" s="31" t="s">
        <v>43</v>
      </c>
      <c r="F58" s="29" t="s">
        <v>128</v>
      </c>
      <c r="G58" s="32"/>
      <c r="H58" s="32" t="n">
        <f aca="false">G58*1.25</f>
        <v>0</v>
      </c>
      <c r="I58" s="33" t="n">
        <f aca="false">F58*H58</f>
        <v>0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customFormat="false" ht="14.25" hidden="false" customHeight="true" outlineLevel="0" collapsed="false">
      <c r="A59" s="43" t="s">
        <v>129</v>
      </c>
      <c r="B59" s="44"/>
      <c r="C59" s="44"/>
      <c r="D59" s="45" t="s">
        <v>130</v>
      </c>
      <c r="E59" s="46"/>
      <c r="F59" s="47"/>
      <c r="G59" s="48"/>
      <c r="H59" s="48"/>
      <c r="I59" s="49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customFormat="false" ht="15.75" hidden="false" customHeight="true" outlineLevel="0" collapsed="false">
      <c r="A60" s="28" t="s">
        <v>131</v>
      </c>
      <c r="B60" s="29" t="s">
        <v>21</v>
      </c>
      <c r="C60" s="29"/>
      <c r="D60" s="30" t="s">
        <v>132</v>
      </c>
      <c r="E60" s="29" t="s">
        <v>43</v>
      </c>
      <c r="F60" s="29" t="s">
        <v>133</v>
      </c>
      <c r="G60" s="32"/>
      <c r="H60" s="32" t="n">
        <f aca="false">G60*1.25</f>
        <v>0</v>
      </c>
      <c r="I60" s="33" t="n">
        <f aca="false">F60*H60</f>
        <v>0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customFormat="false" ht="14.25" hidden="false" customHeight="true" outlineLevel="0" collapsed="false">
      <c r="A61" s="43" t="s">
        <v>134</v>
      </c>
      <c r="B61" s="44"/>
      <c r="C61" s="44"/>
      <c r="D61" s="45" t="s">
        <v>135</v>
      </c>
      <c r="E61" s="46"/>
      <c r="F61" s="47"/>
      <c r="G61" s="48"/>
      <c r="H61" s="48"/>
      <c r="I61" s="49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customFormat="false" ht="28" hidden="false" customHeight="false" outlineLevel="0" collapsed="false">
      <c r="A62" s="28" t="s">
        <v>136</v>
      </c>
      <c r="B62" s="29" t="s">
        <v>21</v>
      </c>
      <c r="C62" s="55"/>
      <c r="D62" s="30" t="s">
        <v>137</v>
      </c>
      <c r="E62" s="31" t="s">
        <v>138</v>
      </c>
      <c r="F62" s="50" t="n">
        <f aca="false">103*2-0.6*8-0.8*4-0.9*15</f>
        <v>184.5</v>
      </c>
      <c r="G62" s="32"/>
      <c r="H62" s="32" t="n">
        <f aca="false">G62*1.25</f>
        <v>0</v>
      </c>
      <c r="I62" s="33" t="n">
        <f aca="false">F62*H62</f>
        <v>0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customFormat="false" ht="14.25" hidden="false" customHeight="true" outlineLevel="0" collapsed="false">
      <c r="A63" s="43" t="s">
        <v>90</v>
      </c>
      <c r="B63" s="44"/>
      <c r="C63" s="44"/>
      <c r="D63" s="45" t="s">
        <v>91</v>
      </c>
      <c r="E63" s="46"/>
      <c r="F63" s="47"/>
      <c r="G63" s="48"/>
      <c r="H63" s="48"/>
      <c r="I63" s="49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customFormat="false" ht="14.25" hidden="false" customHeight="true" outlineLevel="0" collapsed="false">
      <c r="A64" s="58" t="s">
        <v>92</v>
      </c>
      <c r="B64" s="59"/>
      <c r="C64" s="59"/>
      <c r="D64" s="60" t="s">
        <v>93</v>
      </c>
      <c r="E64" s="61"/>
      <c r="F64" s="62"/>
      <c r="G64" s="63"/>
      <c r="H64" s="63"/>
      <c r="I64" s="6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customFormat="false" ht="28" hidden="false" customHeight="false" outlineLevel="0" collapsed="false">
      <c r="A65" s="28" t="s">
        <v>94</v>
      </c>
      <c r="B65" s="29" t="s">
        <v>21</v>
      </c>
      <c r="C65" s="55"/>
      <c r="D65" s="30" t="s">
        <v>95</v>
      </c>
      <c r="E65" s="31" t="s">
        <v>28</v>
      </c>
      <c r="F65" s="50" t="n">
        <v>3</v>
      </c>
      <c r="G65" s="32"/>
      <c r="H65" s="32" t="n">
        <f aca="false">G65*1.25</f>
        <v>0</v>
      </c>
      <c r="I65" s="33" t="n">
        <f aca="false">F65*H65</f>
        <v>0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customFormat="false" ht="14.25" hidden="false" customHeight="true" outlineLevel="0" collapsed="false">
      <c r="A66" s="58" t="s">
        <v>96</v>
      </c>
      <c r="B66" s="59"/>
      <c r="C66" s="59"/>
      <c r="D66" s="60" t="s">
        <v>97</v>
      </c>
      <c r="E66" s="65"/>
      <c r="F66" s="66"/>
      <c r="G66" s="67"/>
      <c r="H66" s="67"/>
      <c r="I66" s="68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customFormat="false" ht="28" hidden="false" customHeight="false" outlineLevel="0" collapsed="false">
      <c r="A67" s="28" t="s">
        <v>98</v>
      </c>
      <c r="B67" s="29" t="s">
        <v>41</v>
      </c>
      <c r="C67" s="29" t="s">
        <v>99</v>
      </c>
      <c r="D67" s="30" t="s">
        <v>100</v>
      </c>
      <c r="E67" s="31" t="s">
        <v>28</v>
      </c>
      <c r="F67" s="50" t="n">
        <v>3</v>
      </c>
      <c r="G67" s="32"/>
      <c r="H67" s="32" t="n">
        <f aca="false">G67*1.25</f>
        <v>0</v>
      </c>
      <c r="I67" s="33" t="n">
        <f aca="false">F67*H67</f>
        <v>0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customFormat="false" ht="14.25" hidden="false" customHeight="true" outlineLevel="0" collapsed="false">
      <c r="A68" s="43" t="s">
        <v>139</v>
      </c>
      <c r="B68" s="44"/>
      <c r="C68" s="44"/>
      <c r="D68" s="45" t="s">
        <v>140</v>
      </c>
      <c r="E68" s="46"/>
      <c r="F68" s="47"/>
      <c r="G68" s="48"/>
      <c r="H68" s="48"/>
      <c r="I68" s="49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customFormat="false" ht="28" hidden="false" customHeight="false" outlineLevel="0" collapsed="false">
      <c r="A69" s="28" t="s">
        <v>141</v>
      </c>
      <c r="B69" s="29" t="s">
        <v>21</v>
      </c>
      <c r="C69" s="29"/>
      <c r="D69" s="30" t="s">
        <v>142</v>
      </c>
      <c r="E69" s="31" t="s">
        <v>43</v>
      </c>
      <c r="F69" s="29" t="s">
        <v>143</v>
      </c>
      <c r="G69" s="32"/>
      <c r="H69" s="32" t="n">
        <f aca="false">G69*1.25</f>
        <v>0</v>
      </c>
      <c r="I69" s="33" t="n">
        <f aca="false">F69*H69</f>
        <v>0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customFormat="false" ht="14.25" hidden="false" customHeight="true" outlineLevel="0" collapsed="false">
      <c r="A70" s="28" t="s">
        <v>144</v>
      </c>
      <c r="B70" s="29" t="s">
        <v>21</v>
      </c>
      <c r="C70" s="55"/>
      <c r="D70" s="30" t="s">
        <v>145</v>
      </c>
      <c r="E70" s="31" t="s">
        <v>43</v>
      </c>
      <c r="F70" s="50" t="n">
        <v>470.5</v>
      </c>
      <c r="G70" s="32"/>
      <c r="H70" s="32" t="n">
        <f aca="false">G70*1.25</f>
        <v>0</v>
      </c>
      <c r="I70" s="33" t="n">
        <f aca="false">F70*H70</f>
        <v>0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customFormat="false" ht="14.25" hidden="false" customHeight="true" outlineLevel="0" collapsed="false">
      <c r="A71" s="43" t="s">
        <v>146</v>
      </c>
      <c r="B71" s="44"/>
      <c r="C71" s="44"/>
      <c r="D71" s="45" t="s">
        <v>147</v>
      </c>
      <c r="E71" s="46"/>
      <c r="F71" s="47"/>
      <c r="G71" s="48"/>
      <c r="H71" s="48"/>
      <c r="I71" s="49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customFormat="false" ht="14.25" hidden="false" customHeight="true" outlineLevel="0" collapsed="false">
      <c r="A72" s="58" t="s">
        <v>148</v>
      </c>
      <c r="B72" s="59"/>
      <c r="C72" s="59"/>
      <c r="D72" s="60" t="s">
        <v>149</v>
      </c>
      <c r="E72" s="65"/>
      <c r="F72" s="66"/>
      <c r="G72" s="69"/>
      <c r="H72" s="67"/>
      <c r="I72" s="68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customFormat="false" ht="28" hidden="false" customHeight="false" outlineLevel="0" collapsed="false">
      <c r="A73" s="28" t="s">
        <v>150</v>
      </c>
      <c r="B73" s="29" t="s">
        <v>41</v>
      </c>
      <c r="C73" s="29" t="s">
        <v>120</v>
      </c>
      <c r="D73" s="30" t="s">
        <v>121</v>
      </c>
      <c r="E73" s="31" t="s">
        <v>43</v>
      </c>
      <c r="F73" s="50" t="n">
        <v>1164.02</v>
      </c>
      <c r="G73" s="32"/>
      <c r="H73" s="32" t="n">
        <f aca="false">G73*1.25</f>
        <v>0</v>
      </c>
      <c r="I73" s="33" t="n">
        <f aca="false">F73*H73</f>
        <v>0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customFormat="false" ht="15.75" hidden="false" customHeight="true" outlineLevel="0" collapsed="false">
      <c r="A74" s="28" t="s">
        <v>151</v>
      </c>
      <c r="B74" s="29" t="s">
        <v>21</v>
      </c>
      <c r="C74" s="55"/>
      <c r="D74" s="30" t="s">
        <v>123</v>
      </c>
      <c r="E74" s="31" t="s">
        <v>43</v>
      </c>
      <c r="F74" s="50" t="n">
        <v>1164.02</v>
      </c>
      <c r="G74" s="32"/>
      <c r="H74" s="32" t="n">
        <f aca="false">G74*1.25</f>
        <v>0</v>
      </c>
      <c r="I74" s="33" t="n">
        <f aca="false">F74*H74</f>
        <v>0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customFormat="false" ht="14.25" hidden="false" customHeight="true" outlineLevel="0" collapsed="false">
      <c r="A75" s="58" t="s">
        <v>152</v>
      </c>
      <c r="B75" s="59"/>
      <c r="C75" s="59"/>
      <c r="D75" s="60" t="s">
        <v>153</v>
      </c>
      <c r="E75" s="65"/>
      <c r="F75" s="66"/>
      <c r="G75" s="67"/>
      <c r="H75" s="67"/>
      <c r="I75" s="68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customFormat="false" ht="28" hidden="false" customHeight="false" outlineLevel="0" collapsed="false">
      <c r="A76" s="28" t="s">
        <v>154</v>
      </c>
      <c r="B76" s="29" t="s">
        <v>41</v>
      </c>
      <c r="C76" s="29" t="s">
        <v>155</v>
      </c>
      <c r="D76" s="30" t="s">
        <v>156</v>
      </c>
      <c r="E76" s="31" t="s">
        <v>43</v>
      </c>
      <c r="F76" s="50" t="n">
        <v>42.52</v>
      </c>
      <c r="G76" s="32"/>
      <c r="H76" s="32" t="n">
        <f aca="false">G76*1.25</f>
        <v>0</v>
      </c>
      <c r="I76" s="33" t="n">
        <f aca="false">F76*H76</f>
        <v>0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customFormat="false" ht="15.75" hidden="false" customHeight="true" outlineLevel="0" collapsed="false">
      <c r="A77" s="28" t="s">
        <v>157</v>
      </c>
      <c r="B77" s="29" t="s">
        <v>41</v>
      </c>
      <c r="C77" s="29" t="s">
        <v>158</v>
      </c>
      <c r="D77" s="30" t="s">
        <v>159</v>
      </c>
      <c r="E77" s="31" t="s">
        <v>43</v>
      </c>
      <c r="F77" s="50" t="n">
        <v>42.52</v>
      </c>
      <c r="G77" s="32"/>
      <c r="H77" s="32" t="n">
        <f aca="false">G77*1.25</f>
        <v>0</v>
      </c>
      <c r="I77" s="33" t="n">
        <f aca="false">F77*H77</f>
        <v>0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customFormat="false" ht="14.25" hidden="false" customHeight="true" outlineLevel="0" collapsed="false">
      <c r="A78" s="43" t="s">
        <v>160</v>
      </c>
      <c r="B78" s="44"/>
      <c r="C78" s="44"/>
      <c r="D78" s="45" t="s">
        <v>161</v>
      </c>
      <c r="E78" s="46"/>
      <c r="F78" s="47"/>
      <c r="G78" s="48"/>
      <c r="H78" s="48"/>
      <c r="I78" s="49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customFormat="false" ht="14.25" hidden="false" customHeight="true" outlineLevel="0" collapsed="false">
      <c r="A79" s="58" t="s">
        <v>162</v>
      </c>
      <c r="B79" s="59"/>
      <c r="C79" s="59"/>
      <c r="D79" s="60" t="s">
        <v>163</v>
      </c>
      <c r="E79" s="59"/>
      <c r="F79" s="59"/>
      <c r="G79" s="59"/>
      <c r="H79" s="59"/>
      <c r="I79" s="70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customFormat="false" ht="28" hidden="false" customHeight="false" outlineLevel="0" collapsed="false">
      <c r="A80" s="28" t="s">
        <v>164</v>
      </c>
      <c r="B80" s="29" t="s">
        <v>21</v>
      </c>
      <c r="C80" s="55"/>
      <c r="D80" s="30" t="s">
        <v>165</v>
      </c>
      <c r="E80" s="31" t="s">
        <v>43</v>
      </c>
      <c r="F80" s="50" t="n">
        <f aca="false">0.6*0.6*2</f>
        <v>0.72</v>
      </c>
      <c r="G80" s="32"/>
      <c r="H80" s="32" t="n">
        <f aca="false">G80*1.25</f>
        <v>0</v>
      </c>
      <c r="I80" s="33" t="n">
        <f aca="false">F80*H80</f>
        <v>0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customFormat="false" ht="14.25" hidden="false" customHeight="true" outlineLevel="0" collapsed="false">
      <c r="A81" s="36" t="s">
        <v>166</v>
      </c>
      <c r="B81" s="37"/>
      <c r="C81" s="37"/>
      <c r="D81" s="38" t="s">
        <v>167</v>
      </c>
      <c r="E81" s="53"/>
      <c r="F81" s="54"/>
      <c r="G81" s="41"/>
      <c r="H81" s="41"/>
      <c r="I81" s="42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customFormat="false" ht="28" hidden="false" customHeight="false" outlineLevel="0" collapsed="false">
      <c r="A82" s="43" t="s">
        <v>168</v>
      </c>
      <c r="B82" s="44"/>
      <c r="C82" s="44"/>
      <c r="D82" s="45" t="s">
        <v>169</v>
      </c>
      <c r="E82" s="46"/>
      <c r="F82" s="47"/>
      <c r="G82" s="48"/>
      <c r="H82" s="48"/>
      <c r="I82" s="49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customFormat="false" ht="70" hidden="false" customHeight="false" outlineLevel="0" collapsed="false">
      <c r="A83" s="28" t="s">
        <v>170</v>
      </c>
      <c r="B83" s="29" t="s">
        <v>25</v>
      </c>
      <c r="C83" s="29" t="s">
        <v>171</v>
      </c>
      <c r="D83" s="71" t="s">
        <v>172</v>
      </c>
      <c r="E83" s="31" t="s">
        <v>28</v>
      </c>
      <c r="F83" s="50" t="n">
        <v>102</v>
      </c>
      <c r="G83" s="32"/>
      <c r="H83" s="32" t="n">
        <f aca="false">G83*1.25</f>
        <v>0</v>
      </c>
      <c r="I83" s="33" t="n">
        <f aca="false">F83*H83</f>
        <v>0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customFormat="false" ht="84" hidden="false" customHeight="false" outlineLevel="0" collapsed="false">
      <c r="A84" s="28" t="s">
        <v>173</v>
      </c>
      <c r="B84" s="29" t="s">
        <v>25</v>
      </c>
      <c r="C84" s="29" t="s">
        <v>174</v>
      </c>
      <c r="D84" s="71" t="s">
        <v>175</v>
      </c>
      <c r="E84" s="31" t="s">
        <v>28</v>
      </c>
      <c r="F84" s="50" t="n">
        <v>116</v>
      </c>
      <c r="G84" s="32"/>
      <c r="H84" s="32" t="n">
        <f aca="false">G84*1.25</f>
        <v>0</v>
      </c>
      <c r="I84" s="33" t="n">
        <f aca="false">F84*H84</f>
        <v>0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customFormat="false" ht="42" hidden="false" customHeight="false" outlineLevel="0" collapsed="false">
      <c r="A85" s="28" t="s">
        <v>176</v>
      </c>
      <c r="B85" s="29" t="s">
        <v>25</v>
      </c>
      <c r="C85" s="29" t="s">
        <v>177</v>
      </c>
      <c r="D85" s="30" t="s">
        <v>178</v>
      </c>
      <c r="E85" s="31" t="s">
        <v>138</v>
      </c>
      <c r="F85" s="50" t="n">
        <v>223.5</v>
      </c>
      <c r="G85" s="32"/>
      <c r="H85" s="32" t="n">
        <f aca="false">G85*1.25</f>
        <v>0</v>
      </c>
      <c r="I85" s="33" t="n">
        <f aca="false">F85*H85</f>
        <v>0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customFormat="false" ht="28" hidden="false" customHeight="false" outlineLevel="0" collapsed="false">
      <c r="A86" s="28" t="s">
        <v>179</v>
      </c>
      <c r="B86" s="29" t="s">
        <v>25</v>
      </c>
      <c r="C86" s="29" t="s">
        <v>180</v>
      </c>
      <c r="D86" s="30" t="s">
        <v>181</v>
      </c>
      <c r="E86" s="31" t="s">
        <v>28</v>
      </c>
      <c r="F86" s="50" t="n">
        <v>12</v>
      </c>
      <c r="G86" s="32"/>
      <c r="H86" s="32" t="n">
        <f aca="false">G86*1.25</f>
        <v>0</v>
      </c>
      <c r="I86" s="33" t="n">
        <f aca="false">F86*H86</f>
        <v>0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customFormat="false" ht="14.25" hidden="false" customHeight="true" outlineLevel="0" collapsed="false">
      <c r="A87" s="28" t="s">
        <v>182</v>
      </c>
      <c r="B87" s="29" t="s">
        <v>25</v>
      </c>
      <c r="C87" s="29" t="s">
        <v>183</v>
      </c>
      <c r="D87" s="30" t="s">
        <v>184</v>
      </c>
      <c r="E87" s="31" t="s">
        <v>28</v>
      </c>
      <c r="F87" s="50" t="n">
        <v>16</v>
      </c>
      <c r="G87" s="32"/>
      <c r="H87" s="32" t="n">
        <f aca="false">G87*1.25</f>
        <v>0</v>
      </c>
      <c r="I87" s="33" t="n">
        <f aca="false">F87*H87</f>
        <v>0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customFormat="false" ht="15.75" hidden="false" customHeight="true" outlineLevel="0" collapsed="false">
      <c r="A88" s="28" t="s">
        <v>185</v>
      </c>
      <c r="B88" s="29" t="s">
        <v>25</v>
      </c>
      <c r="C88" s="29" t="s">
        <v>186</v>
      </c>
      <c r="D88" s="30" t="s">
        <v>187</v>
      </c>
      <c r="E88" s="31" t="s">
        <v>28</v>
      </c>
      <c r="F88" s="50" t="n">
        <v>7</v>
      </c>
      <c r="G88" s="32"/>
      <c r="H88" s="32" t="n">
        <f aca="false">G88*1.25</f>
        <v>0</v>
      </c>
      <c r="I88" s="33" t="n">
        <f aca="false">F88*H88</f>
        <v>0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customFormat="false" ht="15.75" hidden="false" customHeight="true" outlineLevel="0" collapsed="false">
      <c r="A89" s="28" t="s">
        <v>188</v>
      </c>
      <c r="B89" s="29" t="s">
        <v>25</v>
      </c>
      <c r="C89" s="29" t="s">
        <v>189</v>
      </c>
      <c r="D89" s="30" t="s">
        <v>190</v>
      </c>
      <c r="E89" s="31" t="s">
        <v>28</v>
      </c>
      <c r="F89" s="50" t="n">
        <v>2</v>
      </c>
      <c r="G89" s="32"/>
      <c r="H89" s="32" t="n">
        <f aca="false">G89*1.25</f>
        <v>0</v>
      </c>
      <c r="I89" s="33" t="n">
        <f aca="false">F89*H89</f>
        <v>0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customFormat="false" ht="14.25" hidden="false" customHeight="true" outlineLevel="0" collapsed="false">
      <c r="A90" s="28" t="s">
        <v>191</v>
      </c>
      <c r="B90" s="29" t="s">
        <v>41</v>
      </c>
      <c r="C90" s="29" t="s">
        <v>192</v>
      </c>
      <c r="D90" s="30" t="s">
        <v>193</v>
      </c>
      <c r="E90" s="31" t="s">
        <v>28</v>
      </c>
      <c r="F90" s="50" t="n">
        <v>12</v>
      </c>
      <c r="G90" s="32"/>
      <c r="H90" s="32" t="n">
        <f aca="false">G90*1.25</f>
        <v>0</v>
      </c>
      <c r="I90" s="33" t="n">
        <f aca="false">F90*H90</f>
        <v>0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customFormat="false" ht="14.25" hidden="false" customHeight="true" outlineLevel="0" collapsed="false">
      <c r="A91" s="28" t="s">
        <v>194</v>
      </c>
      <c r="B91" s="29" t="s">
        <v>41</v>
      </c>
      <c r="C91" s="29" t="s">
        <v>195</v>
      </c>
      <c r="D91" s="30" t="s">
        <v>196</v>
      </c>
      <c r="E91" s="31" t="s">
        <v>28</v>
      </c>
      <c r="F91" s="50" t="n">
        <v>4</v>
      </c>
      <c r="G91" s="32"/>
      <c r="H91" s="32" t="n">
        <f aca="false">G91*1.25</f>
        <v>0</v>
      </c>
      <c r="I91" s="33" t="n">
        <f aca="false">F91*H91</f>
        <v>0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customFormat="false" ht="14.25" hidden="false" customHeight="true" outlineLevel="0" collapsed="false">
      <c r="A92" s="28" t="s">
        <v>197</v>
      </c>
      <c r="B92" s="29" t="s">
        <v>41</v>
      </c>
      <c r="C92" s="29" t="s">
        <v>198</v>
      </c>
      <c r="D92" s="30" t="s">
        <v>199</v>
      </c>
      <c r="E92" s="31" t="s">
        <v>28</v>
      </c>
      <c r="F92" s="50" t="n">
        <v>3</v>
      </c>
      <c r="G92" s="32"/>
      <c r="H92" s="32" t="n">
        <f aca="false">G92*1.25</f>
        <v>0</v>
      </c>
      <c r="I92" s="33" t="n">
        <f aca="false">F92*H92</f>
        <v>0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customFormat="false" ht="14.25" hidden="false" customHeight="true" outlineLevel="0" collapsed="false">
      <c r="A93" s="28" t="s">
        <v>200</v>
      </c>
      <c r="B93" s="29" t="s">
        <v>41</v>
      </c>
      <c r="C93" s="29" t="s">
        <v>201</v>
      </c>
      <c r="D93" s="30" t="s">
        <v>202</v>
      </c>
      <c r="E93" s="31" t="s">
        <v>28</v>
      </c>
      <c r="F93" s="50" t="n">
        <v>2</v>
      </c>
      <c r="G93" s="32"/>
      <c r="H93" s="32" t="n">
        <f aca="false">G93*1.25</f>
        <v>0</v>
      </c>
      <c r="I93" s="33" t="n">
        <f aca="false">F93*H93</f>
        <v>0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customFormat="false" ht="14.25" hidden="false" customHeight="true" outlineLevel="0" collapsed="false">
      <c r="A94" s="28" t="s">
        <v>203</v>
      </c>
      <c r="B94" s="29" t="s">
        <v>25</v>
      </c>
      <c r="C94" s="29" t="s">
        <v>204</v>
      </c>
      <c r="D94" s="30" t="s">
        <v>205</v>
      </c>
      <c r="E94" s="31" t="s">
        <v>28</v>
      </c>
      <c r="F94" s="50" t="n">
        <v>1</v>
      </c>
      <c r="G94" s="32"/>
      <c r="H94" s="32" t="n">
        <f aca="false">G94*1.25</f>
        <v>0</v>
      </c>
      <c r="I94" s="33" t="n">
        <f aca="false">F94*H94</f>
        <v>0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customFormat="false" ht="14.25" hidden="false" customHeight="true" outlineLevel="0" collapsed="false">
      <c r="A95" s="28" t="s">
        <v>206</v>
      </c>
      <c r="B95" s="29" t="s">
        <v>21</v>
      </c>
      <c r="C95" s="55"/>
      <c r="D95" s="30" t="s">
        <v>207</v>
      </c>
      <c r="E95" s="31" t="s">
        <v>28</v>
      </c>
      <c r="F95" s="50" t="n">
        <v>1</v>
      </c>
      <c r="G95" s="32"/>
      <c r="H95" s="32" t="n">
        <f aca="false">G95*1.25</f>
        <v>0</v>
      </c>
      <c r="I95" s="33" t="n">
        <f aca="false">F95*H95</f>
        <v>0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customFormat="false" ht="28" hidden="false" customHeight="false" outlineLevel="0" collapsed="false">
      <c r="A96" s="28" t="s">
        <v>208</v>
      </c>
      <c r="B96" s="29" t="s">
        <v>21</v>
      </c>
      <c r="C96" s="55"/>
      <c r="D96" s="30" t="s">
        <v>209</v>
      </c>
      <c r="E96" s="31" t="s">
        <v>210</v>
      </c>
      <c r="F96" s="50" t="n">
        <v>2</v>
      </c>
      <c r="G96" s="32"/>
      <c r="H96" s="32" t="n">
        <f aca="false">G96*1.25</f>
        <v>0</v>
      </c>
      <c r="I96" s="33" t="n">
        <f aca="false">F96*H96</f>
        <v>0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customFormat="false" ht="56" hidden="false" customHeight="false" outlineLevel="0" collapsed="false">
      <c r="A97" s="28" t="s">
        <v>211</v>
      </c>
      <c r="B97" s="29" t="s">
        <v>21</v>
      </c>
      <c r="C97" s="55"/>
      <c r="D97" s="30" t="s">
        <v>212</v>
      </c>
      <c r="E97" s="31" t="s">
        <v>210</v>
      </c>
      <c r="F97" s="50" t="n">
        <v>2</v>
      </c>
      <c r="G97" s="32"/>
      <c r="H97" s="32" t="n">
        <f aca="false">G97*1.25</f>
        <v>0</v>
      </c>
      <c r="I97" s="33" t="n">
        <f aca="false">F97*H97</f>
        <v>0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customFormat="false" ht="42" hidden="false" customHeight="false" outlineLevel="0" collapsed="false">
      <c r="A98" s="28" t="s">
        <v>213</v>
      </c>
      <c r="B98" s="29" t="s">
        <v>21</v>
      </c>
      <c r="C98" s="29"/>
      <c r="D98" s="30" t="s">
        <v>214</v>
      </c>
      <c r="E98" s="31" t="s">
        <v>138</v>
      </c>
      <c r="F98" s="50" t="n">
        <v>350</v>
      </c>
      <c r="G98" s="32"/>
      <c r="H98" s="32" t="n">
        <f aca="false">G98*1.25</f>
        <v>0</v>
      </c>
      <c r="I98" s="33" t="n">
        <f aca="false">F98*H98</f>
        <v>0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customFormat="false" ht="14" hidden="false" customHeight="false" outlineLevel="0" collapsed="false">
      <c r="A99" s="28" t="s">
        <v>215</v>
      </c>
      <c r="B99" s="29" t="s">
        <v>21</v>
      </c>
      <c r="C99" s="55"/>
      <c r="D99" s="30" t="s">
        <v>216</v>
      </c>
      <c r="E99" s="31" t="s">
        <v>210</v>
      </c>
      <c r="F99" s="50" t="n">
        <v>96</v>
      </c>
      <c r="G99" s="32"/>
      <c r="H99" s="32" t="n">
        <f aca="false">G99*1.25</f>
        <v>0</v>
      </c>
      <c r="I99" s="33" t="n">
        <f aca="false">F99*H99</f>
        <v>0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customFormat="false" ht="15.75" hidden="false" customHeight="true" outlineLevel="0" collapsed="false">
      <c r="A100" s="28" t="s">
        <v>217</v>
      </c>
      <c r="B100" s="29" t="s">
        <v>21</v>
      </c>
      <c r="C100" s="55"/>
      <c r="D100" s="30" t="s">
        <v>218</v>
      </c>
      <c r="E100" s="31" t="s">
        <v>210</v>
      </c>
      <c r="F100" s="50" t="n">
        <v>6</v>
      </c>
      <c r="G100" s="32"/>
      <c r="H100" s="32" t="n">
        <f aca="false">G100*1.25</f>
        <v>0</v>
      </c>
      <c r="I100" s="33" t="n">
        <f aca="false">F100*H100</f>
        <v>0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customFormat="false" ht="14.25" hidden="false" customHeight="true" outlineLevel="0" collapsed="false">
      <c r="A101" s="43" t="s">
        <v>219</v>
      </c>
      <c r="B101" s="44"/>
      <c r="C101" s="44"/>
      <c r="D101" s="45" t="s">
        <v>220</v>
      </c>
      <c r="E101" s="46"/>
      <c r="F101" s="47"/>
      <c r="G101" s="48"/>
      <c r="H101" s="48"/>
      <c r="I101" s="49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customFormat="false" ht="14.25" hidden="false" customHeight="true" outlineLevel="0" collapsed="false">
      <c r="A102" s="28" t="s">
        <v>221</v>
      </c>
      <c r="B102" s="29" t="s">
        <v>21</v>
      </c>
      <c r="C102" s="29"/>
      <c r="D102" s="30" t="s">
        <v>222</v>
      </c>
      <c r="E102" s="31" t="s">
        <v>28</v>
      </c>
      <c r="F102" s="50" t="n">
        <v>10</v>
      </c>
      <c r="G102" s="32"/>
      <c r="H102" s="32" t="n">
        <f aca="false">G102*1.25</f>
        <v>0</v>
      </c>
      <c r="I102" s="33" t="n">
        <f aca="false">F102*H102</f>
        <v>0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customFormat="false" ht="14.25" hidden="false" customHeight="true" outlineLevel="0" collapsed="false">
      <c r="A103" s="28" t="s">
        <v>223</v>
      </c>
      <c r="B103" s="29" t="s">
        <v>21</v>
      </c>
      <c r="C103" s="29"/>
      <c r="D103" s="30" t="s">
        <v>224</v>
      </c>
      <c r="E103" s="31" t="s">
        <v>28</v>
      </c>
      <c r="F103" s="50" t="n">
        <v>10</v>
      </c>
      <c r="G103" s="32"/>
      <c r="H103" s="32" t="n">
        <f aca="false">G103*1.25</f>
        <v>0</v>
      </c>
      <c r="I103" s="33" t="n">
        <f aca="false">F103*H103</f>
        <v>0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customFormat="false" ht="14.25" hidden="false" customHeight="true" outlineLevel="0" collapsed="false">
      <c r="A104" s="28" t="s">
        <v>225</v>
      </c>
      <c r="B104" s="29" t="s">
        <v>21</v>
      </c>
      <c r="C104" s="29"/>
      <c r="D104" s="30" t="s">
        <v>226</v>
      </c>
      <c r="E104" s="31" t="s">
        <v>28</v>
      </c>
      <c r="F104" s="50" t="n">
        <v>50</v>
      </c>
      <c r="G104" s="32"/>
      <c r="H104" s="32" t="n">
        <f aca="false">G104*1.25</f>
        <v>0</v>
      </c>
      <c r="I104" s="33" t="n">
        <f aca="false">F104*H104</f>
        <v>0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customFormat="false" ht="14.25" hidden="false" customHeight="true" outlineLevel="0" collapsed="false">
      <c r="A105" s="28" t="s">
        <v>227</v>
      </c>
      <c r="B105" s="29" t="s">
        <v>21</v>
      </c>
      <c r="C105" s="29"/>
      <c r="D105" s="30" t="s">
        <v>228</v>
      </c>
      <c r="E105" s="31" t="s">
        <v>28</v>
      </c>
      <c r="F105" s="50" t="n">
        <v>36</v>
      </c>
      <c r="G105" s="32"/>
      <c r="H105" s="32" t="n">
        <f aca="false">G105*1.25</f>
        <v>0</v>
      </c>
      <c r="I105" s="33" t="n">
        <f aca="false">F105*H105</f>
        <v>0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customFormat="false" ht="14.25" hidden="false" customHeight="true" outlineLevel="0" collapsed="false">
      <c r="A106" s="28" t="s">
        <v>229</v>
      </c>
      <c r="B106" s="29" t="s">
        <v>21</v>
      </c>
      <c r="C106" s="29"/>
      <c r="D106" s="30" t="s">
        <v>230</v>
      </c>
      <c r="E106" s="31" t="s">
        <v>28</v>
      </c>
      <c r="F106" s="50" t="n">
        <v>30</v>
      </c>
      <c r="G106" s="32"/>
      <c r="H106" s="32" t="n">
        <f aca="false">G106*1.25</f>
        <v>0</v>
      </c>
      <c r="I106" s="33" t="n">
        <f aca="false">F106*H106</f>
        <v>0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customFormat="false" ht="14.25" hidden="false" customHeight="true" outlineLevel="0" collapsed="false">
      <c r="A107" s="28" t="s">
        <v>231</v>
      </c>
      <c r="B107" s="29" t="s">
        <v>21</v>
      </c>
      <c r="C107" s="29"/>
      <c r="D107" s="30" t="s">
        <v>232</v>
      </c>
      <c r="E107" s="31" t="s">
        <v>28</v>
      </c>
      <c r="F107" s="50" t="n">
        <v>15</v>
      </c>
      <c r="G107" s="32"/>
      <c r="H107" s="32" t="n">
        <f aca="false">G107*1.25</f>
        <v>0</v>
      </c>
      <c r="I107" s="33" t="n">
        <f aca="false">F107*H107</f>
        <v>0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customFormat="false" ht="14.25" hidden="false" customHeight="true" outlineLevel="0" collapsed="false">
      <c r="A108" s="28" t="s">
        <v>233</v>
      </c>
      <c r="B108" s="29" t="s">
        <v>21</v>
      </c>
      <c r="C108" s="29"/>
      <c r="D108" s="30" t="s">
        <v>234</v>
      </c>
      <c r="E108" s="31" t="s">
        <v>28</v>
      </c>
      <c r="F108" s="50" t="n">
        <v>20</v>
      </c>
      <c r="G108" s="72"/>
      <c r="H108" s="32" t="n">
        <f aca="false">G108*1.25</f>
        <v>0</v>
      </c>
      <c r="I108" s="33" t="n">
        <f aca="false">F108*H108</f>
        <v>0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customFormat="false" ht="14.25" hidden="false" customHeight="true" outlineLevel="0" collapsed="false">
      <c r="A109" s="28" t="s">
        <v>235</v>
      </c>
      <c r="B109" s="29" t="s">
        <v>21</v>
      </c>
      <c r="C109" s="29"/>
      <c r="D109" s="30" t="s">
        <v>236</v>
      </c>
      <c r="E109" s="31" t="s">
        <v>28</v>
      </c>
      <c r="F109" s="50" t="n">
        <v>27</v>
      </c>
      <c r="G109" s="72"/>
      <c r="H109" s="32" t="n">
        <f aca="false">G109*1.25</f>
        <v>0</v>
      </c>
      <c r="I109" s="33" t="n">
        <f aca="false">F109*H109</f>
        <v>0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customFormat="false" ht="14.25" hidden="false" customHeight="true" outlineLevel="0" collapsed="false">
      <c r="A110" s="28" t="s">
        <v>237</v>
      </c>
      <c r="B110" s="29" t="s">
        <v>21</v>
      </c>
      <c r="C110" s="29"/>
      <c r="D110" s="30" t="s">
        <v>238</v>
      </c>
      <c r="E110" s="31" t="s">
        <v>28</v>
      </c>
      <c r="F110" s="50" t="n">
        <v>400</v>
      </c>
      <c r="G110" s="72"/>
      <c r="H110" s="32" t="n">
        <f aca="false">G110*1.25</f>
        <v>0</v>
      </c>
      <c r="I110" s="33" t="n">
        <f aca="false">F110*H110</f>
        <v>0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customFormat="false" ht="14.25" hidden="false" customHeight="true" outlineLevel="0" collapsed="false">
      <c r="A111" s="28" t="s">
        <v>239</v>
      </c>
      <c r="B111" s="29" t="s">
        <v>21</v>
      </c>
      <c r="C111" s="29"/>
      <c r="D111" s="30" t="s">
        <v>240</v>
      </c>
      <c r="E111" s="31" t="s">
        <v>28</v>
      </c>
      <c r="F111" s="50" t="n">
        <v>400</v>
      </c>
      <c r="G111" s="72"/>
      <c r="H111" s="32" t="n">
        <f aca="false">G111*1.25</f>
        <v>0</v>
      </c>
      <c r="I111" s="33" t="n">
        <f aca="false">F111*H111</f>
        <v>0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customFormat="false" ht="14.25" hidden="false" customHeight="true" outlineLevel="0" collapsed="false">
      <c r="A112" s="28" t="s">
        <v>241</v>
      </c>
      <c r="B112" s="29" t="s">
        <v>21</v>
      </c>
      <c r="C112" s="29"/>
      <c r="D112" s="30" t="s">
        <v>242</v>
      </c>
      <c r="E112" s="31" t="s">
        <v>28</v>
      </c>
      <c r="F112" s="50" t="n">
        <v>400</v>
      </c>
      <c r="G112" s="32"/>
      <c r="H112" s="32" t="n">
        <f aca="false">G112*1.25</f>
        <v>0</v>
      </c>
      <c r="I112" s="33" t="n">
        <f aca="false">F112*H112</f>
        <v>0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customFormat="false" ht="28" hidden="false" customHeight="false" outlineLevel="0" collapsed="false">
      <c r="A113" s="28" t="s">
        <v>243</v>
      </c>
      <c r="B113" s="29" t="s">
        <v>21</v>
      </c>
      <c r="C113" s="29"/>
      <c r="D113" s="30" t="s">
        <v>244</v>
      </c>
      <c r="E113" s="31" t="s">
        <v>138</v>
      </c>
      <c r="F113" s="50" t="n">
        <v>400</v>
      </c>
      <c r="G113" s="32"/>
      <c r="H113" s="32" t="n">
        <f aca="false">G113*1.25</f>
        <v>0</v>
      </c>
      <c r="I113" s="33" t="n">
        <f aca="false">F113*H113</f>
        <v>0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customFormat="false" ht="14.25" hidden="false" customHeight="true" outlineLevel="0" collapsed="false">
      <c r="A114" s="28" t="s">
        <v>245</v>
      </c>
      <c r="B114" s="29" t="s">
        <v>21</v>
      </c>
      <c r="C114" s="29"/>
      <c r="D114" s="30" t="s">
        <v>246</v>
      </c>
      <c r="E114" s="31" t="s">
        <v>28</v>
      </c>
      <c r="F114" s="50" t="n">
        <v>30</v>
      </c>
      <c r="G114" s="32"/>
      <c r="H114" s="32" t="n">
        <f aca="false">G114*1.25</f>
        <v>0</v>
      </c>
      <c r="I114" s="33" t="n">
        <f aca="false">F114*H114</f>
        <v>0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customFormat="false" ht="14.25" hidden="false" customHeight="true" outlineLevel="0" collapsed="false">
      <c r="A115" s="28" t="s">
        <v>247</v>
      </c>
      <c r="B115" s="29" t="s">
        <v>21</v>
      </c>
      <c r="C115" s="29"/>
      <c r="D115" s="30" t="s">
        <v>248</v>
      </c>
      <c r="E115" s="31" t="s">
        <v>28</v>
      </c>
      <c r="F115" s="50" t="n">
        <v>60</v>
      </c>
      <c r="G115" s="32"/>
      <c r="H115" s="32" t="n">
        <f aca="false">G115*1.25</f>
        <v>0</v>
      </c>
      <c r="I115" s="33" t="n">
        <f aca="false">F115*H115</f>
        <v>0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customFormat="false" ht="14.25" hidden="false" customHeight="true" outlineLevel="0" collapsed="false">
      <c r="A116" s="28" t="s">
        <v>249</v>
      </c>
      <c r="B116" s="29" t="s">
        <v>21</v>
      </c>
      <c r="C116" s="29"/>
      <c r="D116" s="30" t="s">
        <v>250</v>
      </c>
      <c r="E116" s="31" t="s">
        <v>28</v>
      </c>
      <c r="F116" s="50" t="n">
        <v>30</v>
      </c>
      <c r="G116" s="32"/>
      <c r="H116" s="32" t="n">
        <f aca="false">G116*1.25</f>
        <v>0</v>
      </c>
      <c r="I116" s="33" t="n">
        <f aca="false">F116*H116</f>
        <v>0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customFormat="false" ht="14.25" hidden="false" customHeight="true" outlineLevel="0" collapsed="false">
      <c r="A117" s="28" t="s">
        <v>251</v>
      </c>
      <c r="B117" s="29" t="s">
        <v>21</v>
      </c>
      <c r="C117" s="29"/>
      <c r="D117" s="30" t="s">
        <v>252</v>
      </c>
      <c r="E117" s="31" t="s">
        <v>28</v>
      </c>
      <c r="F117" s="50" t="n">
        <v>60</v>
      </c>
      <c r="G117" s="32"/>
      <c r="H117" s="32" t="n">
        <f aca="false">G117*1.25</f>
        <v>0</v>
      </c>
      <c r="I117" s="33" t="n">
        <f aca="false">F117*H117</f>
        <v>0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customFormat="false" ht="14.25" hidden="false" customHeight="true" outlineLevel="0" collapsed="false">
      <c r="A118" s="28" t="s">
        <v>253</v>
      </c>
      <c r="B118" s="29" t="s">
        <v>21</v>
      </c>
      <c r="C118" s="29"/>
      <c r="D118" s="30" t="s">
        <v>254</v>
      </c>
      <c r="E118" s="31" t="s">
        <v>28</v>
      </c>
      <c r="F118" s="50" t="n">
        <v>10</v>
      </c>
      <c r="G118" s="32"/>
      <c r="H118" s="32" t="n">
        <f aca="false">G118*1.25</f>
        <v>0</v>
      </c>
      <c r="I118" s="33" t="n">
        <f aca="false">F118*H118</f>
        <v>0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customFormat="false" ht="14.25" hidden="false" customHeight="true" outlineLevel="0" collapsed="false">
      <c r="A119" s="28" t="s">
        <v>255</v>
      </c>
      <c r="B119" s="29" t="s">
        <v>21</v>
      </c>
      <c r="C119" s="29"/>
      <c r="D119" s="30" t="s">
        <v>256</v>
      </c>
      <c r="E119" s="31" t="s">
        <v>28</v>
      </c>
      <c r="F119" s="50" t="n">
        <v>250</v>
      </c>
      <c r="G119" s="32"/>
      <c r="H119" s="32" t="n">
        <f aca="false">G119*1.25</f>
        <v>0</v>
      </c>
      <c r="I119" s="33" t="n">
        <f aca="false">F119*H119</f>
        <v>0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customFormat="false" ht="14.25" hidden="false" customHeight="true" outlineLevel="0" collapsed="false">
      <c r="A120" s="28" t="s">
        <v>257</v>
      </c>
      <c r="B120" s="29" t="s">
        <v>21</v>
      </c>
      <c r="C120" s="29"/>
      <c r="D120" s="30" t="s">
        <v>258</v>
      </c>
      <c r="E120" s="31" t="s">
        <v>28</v>
      </c>
      <c r="F120" s="50" t="n">
        <v>250</v>
      </c>
      <c r="G120" s="32"/>
      <c r="H120" s="32" t="n">
        <f aca="false">G120*1.25</f>
        <v>0</v>
      </c>
      <c r="I120" s="33" t="n">
        <f aca="false">F120*H120</f>
        <v>0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customFormat="false" ht="14.25" hidden="false" customHeight="true" outlineLevel="0" collapsed="false">
      <c r="A121" s="28" t="s">
        <v>259</v>
      </c>
      <c r="B121" s="29" t="s">
        <v>21</v>
      </c>
      <c r="C121" s="29"/>
      <c r="D121" s="30" t="s">
        <v>260</v>
      </c>
      <c r="E121" s="31" t="s">
        <v>28</v>
      </c>
      <c r="F121" s="50" t="n">
        <v>30</v>
      </c>
      <c r="G121" s="32"/>
      <c r="H121" s="32" t="n">
        <f aca="false">G121*1.25</f>
        <v>0</v>
      </c>
      <c r="I121" s="33" t="n">
        <f aca="false">F121*H121</f>
        <v>0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customFormat="false" ht="14.25" hidden="false" customHeight="true" outlineLevel="0" collapsed="false">
      <c r="A122" s="28" t="s">
        <v>261</v>
      </c>
      <c r="B122" s="29" t="s">
        <v>21</v>
      </c>
      <c r="C122" s="29"/>
      <c r="D122" s="30" t="s">
        <v>262</v>
      </c>
      <c r="E122" s="31" t="s">
        <v>28</v>
      </c>
      <c r="F122" s="50" t="n">
        <v>60</v>
      </c>
      <c r="G122" s="32"/>
      <c r="H122" s="32" t="n">
        <f aca="false">G122*1.25</f>
        <v>0</v>
      </c>
      <c r="I122" s="33" t="n">
        <f aca="false">F122*H122</f>
        <v>0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customFormat="false" ht="14.25" hidden="false" customHeight="true" outlineLevel="0" collapsed="false">
      <c r="A123" s="28" t="s">
        <v>263</v>
      </c>
      <c r="B123" s="29" t="s">
        <v>21</v>
      </c>
      <c r="C123" s="29"/>
      <c r="D123" s="30" t="s">
        <v>264</v>
      </c>
      <c r="E123" s="31" t="s">
        <v>28</v>
      </c>
      <c r="F123" s="50" t="n">
        <v>30</v>
      </c>
      <c r="G123" s="32"/>
      <c r="H123" s="32" t="n">
        <f aca="false">G123*1.25</f>
        <v>0</v>
      </c>
      <c r="I123" s="33" t="n">
        <f aca="false">F123*H123</f>
        <v>0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customFormat="false" ht="14.25" hidden="false" customHeight="true" outlineLevel="0" collapsed="false">
      <c r="A124" s="28" t="s">
        <v>265</v>
      </c>
      <c r="B124" s="29" t="s">
        <v>21</v>
      </c>
      <c r="C124" s="29"/>
      <c r="D124" s="30" t="s">
        <v>266</v>
      </c>
      <c r="E124" s="31" t="s">
        <v>28</v>
      </c>
      <c r="F124" s="50" t="n">
        <v>30</v>
      </c>
      <c r="G124" s="32"/>
      <c r="H124" s="32" t="n">
        <f aca="false">G124*1.25</f>
        <v>0</v>
      </c>
      <c r="I124" s="33" t="n">
        <f aca="false">F124*H124</f>
        <v>0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customFormat="false" ht="14.25" hidden="false" customHeight="true" outlineLevel="0" collapsed="false">
      <c r="A125" s="28" t="s">
        <v>267</v>
      </c>
      <c r="B125" s="29" t="s">
        <v>21</v>
      </c>
      <c r="C125" s="29"/>
      <c r="D125" s="30" t="s">
        <v>268</v>
      </c>
      <c r="E125" s="31" t="s">
        <v>28</v>
      </c>
      <c r="F125" s="50" t="n">
        <v>50</v>
      </c>
      <c r="G125" s="32"/>
      <c r="H125" s="32" t="n">
        <f aca="false">G125*1.25</f>
        <v>0</v>
      </c>
      <c r="I125" s="33" t="n">
        <f aca="false">F125*H125</f>
        <v>0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customFormat="false" ht="14.25" hidden="false" customHeight="true" outlineLevel="0" collapsed="false">
      <c r="A126" s="28" t="s">
        <v>269</v>
      </c>
      <c r="B126" s="29" t="s">
        <v>21</v>
      </c>
      <c r="C126" s="29"/>
      <c r="D126" s="30" t="s">
        <v>270</v>
      </c>
      <c r="E126" s="31" t="s">
        <v>28</v>
      </c>
      <c r="F126" s="50" t="n">
        <v>14</v>
      </c>
      <c r="G126" s="32"/>
      <c r="H126" s="32" t="n">
        <f aca="false">G126*1.25</f>
        <v>0</v>
      </c>
      <c r="I126" s="33" t="n">
        <f aca="false">F126*H126</f>
        <v>0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customFormat="false" ht="14.25" hidden="false" customHeight="true" outlineLevel="0" collapsed="false">
      <c r="A127" s="28" t="s">
        <v>271</v>
      </c>
      <c r="B127" s="29" t="s">
        <v>21</v>
      </c>
      <c r="C127" s="29"/>
      <c r="D127" s="30" t="s">
        <v>272</v>
      </c>
      <c r="E127" s="31" t="s">
        <v>28</v>
      </c>
      <c r="F127" s="50" t="n">
        <v>2</v>
      </c>
      <c r="G127" s="32"/>
      <c r="H127" s="32" t="n">
        <f aca="false">G127*1.25</f>
        <v>0</v>
      </c>
      <c r="I127" s="33" t="n">
        <f aca="false">F127*H127</f>
        <v>0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customFormat="false" ht="14.25" hidden="false" customHeight="true" outlineLevel="0" collapsed="false">
      <c r="A128" s="28" t="s">
        <v>273</v>
      </c>
      <c r="B128" s="29" t="s">
        <v>21</v>
      </c>
      <c r="C128" s="29"/>
      <c r="D128" s="30" t="s">
        <v>274</v>
      </c>
      <c r="E128" s="31" t="s">
        <v>28</v>
      </c>
      <c r="F128" s="50" t="n">
        <v>2</v>
      </c>
      <c r="G128" s="32"/>
      <c r="H128" s="32" t="n">
        <f aca="false">G128*1.25</f>
        <v>0</v>
      </c>
      <c r="I128" s="33" t="n">
        <f aca="false">F128*H128</f>
        <v>0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customFormat="false" ht="14.25" hidden="false" customHeight="true" outlineLevel="0" collapsed="false">
      <c r="A129" s="28" t="s">
        <v>275</v>
      </c>
      <c r="B129" s="29" t="s">
        <v>21</v>
      </c>
      <c r="C129" s="29"/>
      <c r="D129" s="30" t="s">
        <v>276</v>
      </c>
      <c r="E129" s="31" t="s">
        <v>28</v>
      </c>
      <c r="F129" s="50" t="n">
        <v>1</v>
      </c>
      <c r="G129" s="32"/>
      <c r="H129" s="32" t="n">
        <f aca="false">G129*1.25</f>
        <v>0</v>
      </c>
      <c r="I129" s="33" t="n">
        <f aca="false">F129*H129</f>
        <v>0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customFormat="false" ht="14.25" hidden="false" customHeight="true" outlineLevel="0" collapsed="false">
      <c r="A130" s="28" t="s">
        <v>277</v>
      </c>
      <c r="B130" s="29" t="s">
        <v>21</v>
      </c>
      <c r="C130" s="29"/>
      <c r="D130" s="30" t="s">
        <v>278</v>
      </c>
      <c r="E130" s="31" t="s">
        <v>138</v>
      </c>
      <c r="F130" s="50" t="n">
        <v>3150</v>
      </c>
      <c r="G130" s="32"/>
      <c r="H130" s="32" t="n">
        <f aca="false">G130*1.25</f>
        <v>0</v>
      </c>
      <c r="I130" s="33" t="n">
        <f aca="false">F130*H130</f>
        <v>0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customFormat="false" ht="14.25" hidden="false" customHeight="true" outlineLevel="0" collapsed="false">
      <c r="A131" s="28" t="s">
        <v>279</v>
      </c>
      <c r="B131" s="29" t="s">
        <v>21</v>
      </c>
      <c r="C131" s="29"/>
      <c r="D131" s="30" t="s">
        <v>280</v>
      </c>
      <c r="E131" s="31" t="s">
        <v>28</v>
      </c>
      <c r="F131" s="50" t="n">
        <v>1</v>
      </c>
      <c r="G131" s="32"/>
      <c r="H131" s="32" t="n">
        <f aca="false">G131*1.25</f>
        <v>0</v>
      </c>
      <c r="I131" s="33" t="n">
        <f aca="false">F131*H131</f>
        <v>0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customFormat="false" ht="14.25" hidden="false" customHeight="true" outlineLevel="0" collapsed="false">
      <c r="A132" s="28" t="s">
        <v>281</v>
      </c>
      <c r="B132" s="29" t="s">
        <v>21</v>
      </c>
      <c r="C132" s="29"/>
      <c r="D132" s="30" t="s">
        <v>282</v>
      </c>
      <c r="E132" s="31" t="s">
        <v>28</v>
      </c>
      <c r="F132" s="50" t="n">
        <v>4</v>
      </c>
      <c r="G132" s="32"/>
      <c r="H132" s="32" t="n">
        <f aca="false">G132*1.25</f>
        <v>0</v>
      </c>
      <c r="I132" s="33" t="n">
        <f aca="false">F132*H132</f>
        <v>0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customFormat="false" ht="14.25" hidden="false" customHeight="true" outlineLevel="0" collapsed="false">
      <c r="A133" s="28" t="s">
        <v>283</v>
      </c>
      <c r="B133" s="29" t="s">
        <v>21</v>
      </c>
      <c r="C133" s="29"/>
      <c r="D133" s="30" t="s">
        <v>284</v>
      </c>
      <c r="E133" s="31" t="s">
        <v>28</v>
      </c>
      <c r="F133" s="50" t="n">
        <v>1</v>
      </c>
      <c r="G133" s="32"/>
      <c r="H133" s="32" t="n">
        <f aca="false">G133*1.25</f>
        <v>0</v>
      </c>
      <c r="I133" s="33" t="n">
        <f aca="false">F133*H133</f>
        <v>0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customFormat="false" ht="14.25" hidden="false" customHeight="true" outlineLevel="0" collapsed="false">
      <c r="A134" s="28" t="s">
        <v>285</v>
      </c>
      <c r="B134" s="29" t="s">
        <v>21</v>
      </c>
      <c r="C134" s="29"/>
      <c r="D134" s="30" t="s">
        <v>286</v>
      </c>
      <c r="E134" s="31" t="s">
        <v>28</v>
      </c>
      <c r="F134" s="50" t="n">
        <v>40</v>
      </c>
      <c r="G134" s="32"/>
      <c r="H134" s="32" t="n">
        <f aca="false">G134*1.25</f>
        <v>0</v>
      </c>
      <c r="I134" s="33" t="n">
        <f aca="false">F134*H134</f>
        <v>0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customFormat="false" ht="14.25" hidden="false" customHeight="true" outlineLevel="0" collapsed="false">
      <c r="A135" s="28" t="s">
        <v>287</v>
      </c>
      <c r="B135" s="29" t="s">
        <v>21</v>
      </c>
      <c r="C135" s="29"/>
      <c r="D135" s="30" t="s">
        <v>288</v>
      </c>
      <c r="E135" s="31" t="s">
        <v>28</v>
      </c>
      <c r="F135" s="50" t="n">
        <v>40</v>
      </c>
      <c r="G135" s="32"/>
      <c r="H135" s="32" t="n">
        <f aca="false">G135*1.25</f>
        <v>0</v>
      </c>
      <c r="I135" s="33" t="n">
        <f aca="false">F135*H135</f>
        <v>0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customFormat="false" ht="14.25" hidden="false" customHeight="true" outlineLevel="0" collapsed="false">
      <c r="A136" s="28" t="s">
        <v>289</v>
      </c>
      <c r="B136" s="29" t="s">
        <v>21</v>
      </c>
      <c r="C136" s="29"/>
      <c r="D136" s="30" t="s">
        <v>290</v>
      </c>
      <c r="E136" s="31" t="s">
        <v>28</v>
      </c>
      <c r="F136" s="50" t="n">
        <v>7</v>
      </c>
      <c r="G136" s="32"/>
      <c r="H136" s="32" t="n">
        <f aca="false">G136*1.25</f>
        <v>0</v>
      </c>
      <c r="I136" s="33" t="n">
        <f aca="false">F136*H136</f>
        <v>0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customFormat="false" ht="14.25" hidden="false" customHeight="true" outlineLevel="0" collapsed="false">
      <c r="A137" s="28" t="s">
        <v>291</v>
      </c>
      <c r="B137" s="29" t="s">
        <v>21</v>
      </c>
      <c r="C137" s="29"/>
      <c r="D137" s="30" t="s">
        <v>292</v>
      </c>
      <c r="E137" s="31" t="s">
        <v>28</v>
      </c>
      <c r="F137" s="50" t="n">
        <v>10</v>
      </c>
      <c r="G137" s="32"/>
      <c r="H137" s="32" t="n">
        <f aca="false">G137*1.25</f>
        <v>0</v>
      </c>
      <c r="I137" s="33" t="n">
        <f aca="false">F137*H137</f>
        <v>0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customFormat="false" ht="14.25" hidden="false" customHeight="true" outlineLevel="0" collapsed="false">
      <c r="A138" s="28" t="s">
        <v>293</v>
      </c>
      <c r="B138" s="29" t="s">
        <v>21</v>
      </c>
      <c r="C138" s="29"/>
      <c r="D138" s="30" t="s">
        <v>294</v>
      </c>
      <c r="E138" s="31" t="s">
        <v>138</v>
      </c>
      <c r="F138" s="50" t="n">
        <v>10</v>
      </c>
      <c r="G138" s="32"/>
      <c r="H138" s="32" t="n">
        <f aca="false">G138*1.25</f>
        <v>0</v>
      </c>
      <c r="I138" s="33" t="n">
        <f aca="false">F138*H138</f>
        <v>0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customFormat="false" ht="28" hidden="false" customHeight="false" outlineLevel="0" collapsed="false">
      <c r="A139" s="28" t="s">
        <v>295</v>
      </c>
      <c r="B139" s="29" t="s">
        <v>21</v>
      </c>
      <c r="C139" s="29"/>
      <c r="D139" s="30" t="s">
        <v>296</v>
      </c>
      <c r="E139" s="31" t="s">
        <v>28</v>
      </c>
      <c r="F139" s="50" t="n">
        <v>1</v>
      </c>
      <c r="G139" s="32"/>
      <c r="H139" s="32" t="n">
        <f aca="false">G139*1.25</f>
        <v>0</v>
      </c>
      <c r="I139" s="33" t="n">
        <f aca="false">F139*H139</f>
        <v>0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customFormat="false" ht="14.25" hidden="false" customHeight="true" outlineLevel="0" collapsed="false">
      <c r="A140" s="28" t="s">
        <v>297</v>
      </c>
      <c r="B140" s="29" t="s">
        <v>21</v>
      </c>
      <c r="C140" s="29"/>
      <c r="D140" s="30" t="s">
        <v>298</v>
      </c>
      <c r="E140" s="31" t="s">
        <v>28</v>
      </c>
      <c r="F140" s="50" t="n">
        <v>45</v>
      </c>
      <c r="G140" s="32"/>
      <c r="H140" s="32" t="n">
        <f aca="false">G140*1.25</f>
        <v>0</v>
      </c>
      <c r="I140" s="33" t="n">
        <f aca="false">F140*H140</f>
        <v>0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customFormat="false" ht="14.25" hidden="false" customHeight="true" outlineLevel="0" collapsed="false">
      <c r="A141" s="28" t="s">
        <v>299</v>
      </c>
      <c r="B141" s="29" t="s">
        <v>21</v>
      </c>
      <c r="C141" s="29"/>
      <c r="D141" s="30" t="s">
        <v>300</v>
      </c>
      <c r="E141" s="31" t="s">
        <v>28</v>
      </c>
      <c r="F141" s="50" t="n">
        <v>1</v>
      </c>
      <c r="G141" s="32"/>
      <c r="H141" s="32" t="n">
        <f aca="false">G141*1.25</f>
        <v>0</v>
      </c>
      <c r="I141" s="33" t="n">
        <f aca="false">F141*H141</f>
        <v>0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customFormat="false" ht="14.25" hidden="false" customHeight="true" outlineLevel="0" collapsed="false">
      <c r="A142" s="28" t="s">
        <v>301</v>
      </c>
      <c r="B142" s="29" t="s">
        <v>21</v>
      </c>
      <c r="C142" s="29"/>
      <c r="D142" s="30" t="s">
        <v>302</v>
      </c>
      <c r="E142" s="31" t="s">
        <v>28</v>
      </c>
      <c r="F142" s="50" t="n">
        <v>7</v>
      </c>
      <c r="G142" s="32"/>
      <c r="H142" s="32" t="n">
        <f aca="false">G142*1.25</f>
        <v>0</v>
      </c>
      <c r="I142" s="33" t="n">
        <f aca="false">F142*H142</f>
        <v>0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customFormat="false" ht="14.25" hidden="false" customHeight="true" outlineLevel="0" collapsed="false">
      <c r="A143" s="28" t="s">
        <v>303</v>
      </c>
      <c r="B143" s="29" t="s">
        <v>21</v>
      </c>
      <c r="C143" s="29"/>
      <c r="D143" s="30" t="s">
        <v>304</v>
      </c>
      <c r="E143" s="31" t="s">
        <v>28</v>
      </c>
      <c r="F143" s="50" t="n">
        <v>6</v>
      </c>
      <c r="G143" s="32"/>
      <c r="H143" s="32" t="n">
        <f aca="false">G143*1.25</f>
        <v>0</v>
      </c>
      <c r="I143" s="33" t="n">
        <f aca="false">F143*H143</f>
        <v>0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customFormat="false" ht="14.25" hidden="false" customHeight="true" outlineLevel="0" collapsed="false">
      <c r="A144" s="28" t="s">
        <v>305</v>
      </c>
      <c r="B144" s="29" t="s">
        <v>21</v>
      </c>
      <c r="C144" s="29"/>
      <c r="D144" s="30" t="s">
        <v>306</v>
      </c>
      <c r="E144" s="31" t="s">
        <v>28</v>
      </c>
      <c r="F144" s="50" t="n">
        <v>3</v>
      </c>
      <c r="G144" s="32"/>
      <c r="H144" s="32" t="n">
        <f aca="false">G144*1.25</f>
        <v>0</v>
      </c>
      <c r="I144" s="33" t="n">
        <f aca="false">F144*H144</f>
        <v>0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customFormat="false" ht="14.25" hidden="false" customHeight="true" outlineLevel="0" collapsed="false">
      <c r="A145" s="28" t="s">
        <v>307</v>
      </c>
      <c r="B145" s="29" t="s">
        <v>21</v>
      </c>
      <c r="C145" s="29"/>
      <c r="D145" s="30" t="s">
        <v>308</v>
      </c>
      <c r="E145" s="31" t="s">
        <v>28</v>
      </c>
      <c r="F145" s="50" t="n">
        <v>3</v>
      </c>
      <c r="G145" s="32"/>
      <c r="H145" s="32" t="n">
        <f aca="false">G145*1.25</f>
        <v>0</v>
      </c>
      <c r="I145" s="33" t="n">
        <f aca="false">F145*H145</f>
        <v>0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customFormat="false" ht="14.25" hidden="false" customHeight="true" outlineLevel="0" collapsed="false">
      <c r="A146" s="28" t="s">
        <v>309</v>
      </c>
      <c r="B146" s="29" t="s">
        <v>21</v>
      </c>
      <c r="C146" s="29"/>
      <c r="D146" s="30" t="s">
        <v>310</v>
      </c>
      <c r="E146" s="31" t="s">
        <v>28</v>
      </c>
      <c r="F146" s="50" t="n">
        <v>3</v>
      </c>
      <c r="G146" s="32"/>
      <c r="H146" s="32" t="n">
        <f aca="false">G146*1.25</f>
        <v>0</v>
      </c>
      <c r="I146" s="33" t="n">
        <f aca="false">F146*H146</f>
        <v>0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customFormat="false" ht="14.25" hidden="false" customHeight="true" outlineLevel="0" collapsed="false">
      <c r="A147" s="28" t="s">
        <v>311</v>
      </c>
      <c r="B147" s="29" t="s">
        <v>21</v>
      </c>
      <c r="C147" s="29"/>
      <c r="D147" s="30" t="s">
        <v>312</v>
      </c>
      <c r="E147" s="31" t="s">
        <v>28</v>
      </c>
      <c r="F147" s="50" t="n">
        <v>2</v>
      </c>
      <c r="G147" s="32"/>
      <c r="H147" s="32" t="n">
        <f aca="false">G147*1.25</f>
        <v>0</v>
      </c>
      <c r="I147" s="33" t="n">
        <f aca="false">F147*H147</f>
        <v>0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customFormat="false" ht="14.25" hidden="false" customHeight="true" outlineLevel="0" collapsed="false">
      <c r="A148" s="28" t="s">
        <v>313</v>
      </c>
      <c r="B148" s="29" t="s">
        <v>21</v>
      </c>
      <c r="C148" s="29"/>
      <c r="D148" s="30" t="s">
        <v>314</v>
      </c>
      <c r="E148" s="31" t="s">
        <v>28</v>
      </c>
      <c r="F148" s="50" t="n">
        <v>4</v>
      </c>
      <c r="G148" s="32"/>
      <c r="H148" s="32" t="n">
        <f aca="false">G148*1.25</f>
        <v>0</v>
      </c>
      <c r="I148" s="33" t="n">
        <f aca="false">F148*H148</f>
        <v>0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customFormat="false" ht="14.25" hidden="false" customHeight="true" outlineLevel="0" collapsed="false">
      <c r="A149" s="28" t="s">
        <v>315</v>
      </c>
      <c r="B149" s="29" t="s">
        <v>21</v>
      </c>
      <c r="C149" s="29"/>
      <c r="D149" s="30" t="s">
        <v>316</v>
      </c>
      <c r="E149" s="31" t="s">
        <v>28</v>
      </c>
      <c r="F149" s="50" t="n">
        <v>26</v>
      </c>
      <c r="G149" s="32"/>
      <c r="H149" s="32" t="n">
        <f aca="false">G149*1.25</f>
        <v>0</v>
      </c>
      <c r="I149" s="33" t="n">
        <f aca="false">F149*H149</f>
        <v>0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customFormat="false" ht="14.25" hidden="false" customHeight="true" outlineLevel="0" collapsed="false">
      <c r="A150" s="28" t="s">
        <v>317</v>
      </c>
      <c r="B150" s="29" t="s">
        <v>21</v>
      </c>
      <c r="C150" s="29"/>
      <c r="D150" s="30" t="s">
        <v>318</v>
      </c>
      <c r="E150" s="31" t="s">
        <v>28</v>
      </c>
      <c r="F150" s="50" t="n">
        <v>2</v>
      </c>
      <c r="G150" s="32"/>
      <c r="H150" s="32" t="n">
        <f aca="false">G150*1.25</f>
        <v>0</v>
      </c>
      <c r="I150" s="33" t="n">
        <f aca="false">F150*H150</f>
        <v>0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customFormat="false" ht="14.25" hidden="false" customHeight="true" outlineLevel="0" collapsed="false">
      <c r="A151" s="73" t="s">
        <v>319</v>
      </c>
      <c r="B151" s="45"/>
      <c r="C151" s="45"/>
      <c r="D151" s="45" t="s">
        <v>320</v>
      </c>
      <c r="E151" s="45"/>
      <c r="F151" s="45"/>
      <c r="G151" s="45"/>
      <c r="H151" s="45"/>
      <c r="I151" s="74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customFormat="false" ht="14.25" hidden="false" customHeight="true" outlineLevel="0" collapsed="false">
      <c r="A152" s="28" t="s">
        <v>321</v>
      </c>
      <c r="B152" s="29" t="s">
        <v>21</v>
      </c>
      <c r="C152" s="29"/>
      <c r="D152" s="30" t="s">
        <v>322</v>
      </c>
      <c r="E152" s="31" t="s">
        <v>28</v>
      </c>
      <c r="F152" s="50" t="n">
        <v>8</v>
      </c>
      <c r="G152" s="32"/>
      <c r="H152" s="32" t="n">
        <f aca="false">G152*1.25</f>
        <v>0</v>
      </c>
      <c r="I152" s="33" t="n">
        <f aca="false">F152*H152</f>
        <v>0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customFormat="false" ht="14.25" hidden="false" customHeight="true" outlineLevel="0" collapsed="false">
      <c r="A153" s="28" t="s">
        <v>323</v>
      </c>
      <c r="B153" s="29" t="s">
        <v>21</v>
      </c>
      <c r="C153" s="29"/>
      <c r="D153" s="30" t="s">
        <v>324</v>
      </c>
      <c r="E153" s="31" t="s">
        <v>28</v>
      </c>
      <c r="F153" s="50" t="n">
        <v>5</v>
      </c>
      <c r="G153" s="32"/>
      <c r="H153" s="32" t="n">
        <f aca="false">G153*1.25</f>
        <v>0</v>
      </c>
      <c r="I153" s="33" t="n">
        <f aca="false">F153*H153</f>
        <v>0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customFormat="false" ht="14.25" hidden="false" customHeight="true" outlineLevel="0" collapsed="false">
      <c r="A154" s="28" t="s">
        <v>325</v>
      </c>
      <c r="B154" s="29" t="s">
        <v>21</v>
      </c>
      <c r="C154" s="29"/>
      <c r="D154" s="30" t="s">
        <v>326</v>
      </c>
      <c r="E154" s="31" t="s">
        <v>28</v>
      </c>
      <c r="F154" s="50" t="n">
        <v>6</v>
      </c>
      <c r="G154" s="32"/>
      <c r="H154" s="32" t="n">
        <f aca="false">G154*1.25</f>
        <v>0</v>
      </c>
      <c r="I154" s="33" t="n">
        <f aca="false">F154*H154</f>
        <v>0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customFormat="false" ht="14.25" hidden="false" customHeight="true" outlineLevel="0" collapsed="false">
      <c r="A155" s="28" t="s">
        <v>327</v>
      </c>
      <c r="B155" s="29" t="s">
        <v>21</v>
      </c>
      <c r="C155" s="29"/>
      <c r="D155" s="30" t="s">
        <v>328</v>
      </c>
      <c r="E155" s="31" t="s">
        <v>28</v>
      </c>
      <c r="F155" s="50" t="n">
        <v>14</v>
      </c>
      <c r="G155" s="32"/>
      <c r="H155" s="32" t="n">
        <f aca="false">G155*1.25</f>
        <v>0</v>
      </c>
      <c r="I155" s="33" t="n">
        <f aca="false">F155*H155</f>
        <v>0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customFormat="false" ht="14.25" hidden="false" customHeight="true" outlineLevel="0" collapsed="false">
      <c r="A156" s="28" t="s">
        <v>329</v>
      </c>
      <c r="B156" s="29" t="s">
        <v>21</v>
      </c>
      <c r="C156" s="29"/>
      <c r="D156" s="30" t="s">
        <v>330</v>
      </c>
      <c r="E156" s="31" t="s">
        <v>28</v>
      </c>
      <c r="F156" s="50" t="n">
        <v>4</v>
      </c>
      <c r="G156" s="32"/>
      <c r="H156" s="32" t="n">
        <f aca="false">G156*1.25</f>
        <v>0</v>
      </c>
      <c r="I156" s="33" t="n">
        <f aca="false">F156*H156</f>
        <v>0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customFormat="false" ht="14.25" hidden="false" customHeight="true" outlineLevel="0" collapsed="false">
      <c r="A157" s="28" t="s">
        <v>331</v>
      </c>
      <c r="B157" s="29" t="s">
        <v>21</v>
      </c>
      <c r="C157" s="29"/>
      <c r="D157" s="30" t="s">
        <v>332</v>
      </c>
      <c r="E157" s="31" t="s">
        <v>28</v>
      </c>
      <c r="F157" s="50" t="n">
        <v>2</v>
      </c>
      <c r="G157" s="32"/>
      <c r="H157" s="32" t="n">
        <f aca="false">G157*1.25</f>
        <v>0</v>
      </c>
      <c r="I157" s="33" t="n">
        <f aca="false">F157*H157</f>
        <v>0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customFormat="false" ht="14.25" hidden="false" customHeight="true" outlineLevel="0" collapsed="false">
      <c r="A158" s="28" t="s">
        <v>333</v>
      </c>
      <c r="B158" s="29" t="s">
        <v>21</v>
      </c>
      <c r="C158" s="29"/>
      <c r="D158" s="30" t="s">
        <v>334</v>
      </c>
      <c r="E158" s="31" t="s">
        <v>28</v>
      </c>
      <c r="F158" s="50" t="n">
        <v>4</v>
      </c>
      <c r="G158" s="32"/>
      <c r="H158" s="32" t="n">
        <f aca="false">G158*1.25</f>
        <v>0</v>
      </c>
      <c r="I158" s="33" t="n">
        <f aca="false">F158*H158</f>
        <v>0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customFormat="false" ht="14.25" hidden="false" customHeight="true" outlineLevel="0" collapsed="false">
      <c r="A159" s="28" t="s">
        <v>335</v>
      </c>
      <c r="B159" s="29" t="s">
        <v>21</v>
      </c>
      <c r="C159" s="29"/>
      <c r="D159" s="30" t="s">
        <v>336</v>
      </c>
      <c r="E159" s="31" t="s">
        <v>28</v>
      </c>
      <c r="F159" s="50" t="n">
        <v>2</v>
      </c>
      <c r="G159" s="32"/>
      <c r="H159" s="32" t="n">
        <f aca="false">G159*1.25</f>
        <v>0</v>
      </c>
      <c r="I159" s="33" t="n">
        <f aca="false">F159*H159</f>
        <v>0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customFormat="false" ht="14.25" hidden="false" customHeight="true" outlineLevel="0" collapsed="false">
      <c r="A160" s="28" t="s">
        <v>337</v>
      </c>
      <c r="B160" s="29" t="s">
        <v>21</v>
      </c>
      <c r="C160" s="29"/>
      <c r="D160" s="30" t="s">
        <v>338</v>
      </c>
      <c r="E160" s="31" t="s">
        <v>28</v>
      </c>
      <c r="F160" s="50" t="n">
        <v>4</v>
      </c>
      <c r="G160" s="32"/>
      <c r="H160" s="32" t="n">
        <f aca="false">G160*1.25</f>
        <v>0</v>
      </c>
      <c r="I160" s="33" t="n">
        <f aca="false">F160*H160</f>
        <v>0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customFormat="false" ht="14.25" hidden="false" customHeight="true" outlineLevel="0" collapsed="false">
      <c r="A161" s="28" t="s">
        <v>339</v>
      </c>
      <c r="B161" s="29" t="s">
        <v>21</v>
      </c>
      <c r="C161" s="29"/>
      <c r="D161" s="30" t="s">
        <v>340</v>
      </c>
      <c r="E161" s="31" t="s">
        <v>28</v>
      </c>
      <c r="F161" s="50" t="n">
        <v>8</v>
      </c>
      <c r="G161" s="32"/>
      <c r="H161" s="32" t="n">
        <f aca="false">G161*1.25</f>
        <v>0</v>
      </c>
      <c r="I161" s="33" t="n">
        <f aca="false">F161*H161</f>
        <v>0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customFormat="false" ht="14.25" hidden="false" customHeight="true" outlineLevel="0" collapsed="false">
      <c r="A162" s="28" t="s">
        <v>341</v>
      </c>
      <c r="B162" s="29" t="s">
        <v>21</v>
      </c>
      <c r="C162" s="29"/>
      <c r="D162" s="30" t="s">
        <v>342</v>
      </c>
      <c r="E162" s="31" t="s">
        <v>28</v>
      </c>
      <c r="F162" s="50" t="n">
        <v>8</v>
      </c>
      <c r="G162" s="32"/>
      <c r="H162" s="32" t="n">
        <f aca="false">G162*1.25</f>
        <v>0</v>
      </c>
      <c r="I162" s="33" t="n">
        <f aca="false">F162*H162</f>
        <v>0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customFormat="false" ht="14.25" hidden="false" customHeight="true" outlineLevel="0" collapsed="false">
      <c r="A163" s="28" t="s">
        <v>343</v>
      </c>
      <c r="B163" s="29" t="s">
        <v>21</v>
      </c>
      <c r="C163" s="29"/>
      <c r="D163" s="30" t="s">
        <v>344</v>
      </c>
      <c r="E163" s="31" t="s">
        <v>28</v>
      </c>
      <c r="F163" s="50" t="n">
        <v>16</v>
      </c>
      <c r="G163" s="32"/>
      <c r="H163" s="32" t="n">
        <f aca="false">G163*1.25</f>
        <v>0</v>
      </c>
      <c r="I163" s="33" t="n">
        <f aca="false">F163*H163</f>
        <v>0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customFormat="false" ht="14.25" hidden="false" customHeight="true" outlineLevel="0" collapsed="false">
      <c r="A164" s="28" t="s">
        <v>345</v>
      </c>
      <c r="B164" s="29" t="s">
        <v>21</v>
      </c>
      <c r="C164" s="29"/>
      <c r="D164" s="30" t="s">
        <v>346</v>
      </c>
      <c r="E164" s="31" t="s">
        <v>28</v>
      </c>
      <c r="F164" s="50" t="n">
        <v>8</v>
      </c>
      <c r="G164" s="32"/>
      <c r="H164" s="32" t="n">
        <f aca="false">G164*1.25</f>
        <v>0</v>
      </c>
      <c r="I164" s="33" t="n">
        <f aca="false">F164*H164</f>
        <v>0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customFormat="false" ht="14.25" hidden="false" customHeight="true" outlineLevel="0" collapsed="false">
      <c r="A165" s="28" t="s">
        <v>347</v>
      </c>
      <c r="B165" s="29" t="s">
        <v>21</v>
      </c>
      <c r="C165" s="29"/>
      <c r="D165" s="30" t="s">
        <v>348</v>
      </c>
      <c r="E165" s="31" t="s">
        <v>28</v>
      </c>
      <c r="F165" s="50" t="n">
        <v>20</v>
      </c>
      <c r="G165" s="32"/>
      <c r="H165" s="32" t="n">
        <f aca="false">G165*1.25</f>
        <v>0</v>
      </c>
      <c r="I165" s="33" t="n">
        <f aca="false">F165*H165</f>
        <v>0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customFormat="false" ht="14.25" hidden="false" customHeight="true" outlineLevel="0" collapsed="false">
      <c r="A166" s="28" t="s">
        <v>349</v>
      </c>
      <c r="B166" s="29" t="s">
        <v>21</v>
      </c>
      <c r="C166" s="29"/>
      <c r="D166" s="75" t="s">
        <v>350</v>
      </c>
      <c r="E166" s="31" t="s">
        <v>28</v>
      </c>
      <c r="F166" s="50" t="n">
        <v>6</v>
      </c>
      <c r="G166" s="32"/>
      <c r="H166" s="32" t="n">
        <f aca="false">G166*1.25</f>
        <v>0</v>
      </c>
      <c r="I166" s="33" t="n">
        <f aca="false">F166*H166</f>
        <v>0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customFormat="false" ht="14.25" hidden="false" customHeight="true" outlineLevel="0" collapsed="false">
      <c r="A167" s="28" t="s">
        <v>351</v>
      </c>
      <c r="B167" s="29" t="s">
        <v>21</v>
      </c>
      <c r="C167" s="29"/>
      <c r="D167" s="30" t="s">
        <v>352</v>
      </c>
      <c r="E167" s="31" t="s">
        <v>28</v>
      </c>
      <c r="F167" s="50" t="n">
        <v>12</v>
      </c>
      <c r="G167" s="32"/>
      <c r="H167" s="32" t="n">
        <f aca="false">G167*1.25</f>
        <v>0</v>
      </c>
      <c r="I167" s="33" t="n">
        <f aca="false">F167*H167</f>
        <v>0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customFormat="false" ht="14.25" hidden="false" customHeight="true" outlineLevel="0" collapsed="false">
      <c r="A168" s="28" t="s">
        <v>353</v>
      </c>
      <c r="B168" s="29" t="s">
        <v>21</v>
      </c>
      <c r="C168" s="29"/>
      <c r="D168" s="30" t="s">
        <v>354</v>
      </c>
      <c r="E168" s="31" t="s">
        <v>28</v>
      </c>
      <c r="F168" s="50" t="n">
        <v>4</v>
      </c>
      <c r="G168" s="32"/>
      <c r="H168" s="32" t="n">
        <f aca="false">G168*1.25</f>
        <v>0</v>
      </c>
      <c r="I168" s="33" t="n">
        <f aca="false">F168*H168</f>
        <v>0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customFormat="false" ht="14.25" hidden="false" customHeight="true" outlineLevel="0" collapsed="false">
      <c r="A169" s="28" t="s">
        <v>355</v>
      </c>
      <c r="B169" s="29" t="s">
        <v>21</v>
      </c>
      <c r="C169" s="29"/>
      <c r="D169" s="30" t="s">
        <v>356</v>
      </c>
      <c r="E169" s="31" t="s">
        <v>28</v>
      </c>
      <c r="F169" s="50" t="n">
        <v>13</v>
      </c>
      <c r="G169" s="32"/>
      <c r="H169" s="32" t="n">
        <f aca="false">G169*1.25</f>
        <v>0</v>
      </c>
      <c r="I169" s="33" t="n">
        <f aca="false">F169*H169</f>
        <v>0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customFormat="false" ht="14.25" hidden="false" customHeight="true" outlineLevel="0" collapsed="false">
      <c r="A170" s="28" t="s">
        <v>357</v>
      </c>
      <c r="B170" s="29" t="s">
        <v>21</v>
      </c>
      <c r="C170" s="29"/>
      <c r="D170" s="30" t="s">
        <v>358</v>
      </c>
      <c r="E170" s="31" t="s">
        <v>28</v>
      </c>
      <c r="F170" s="50" t="n">
        <v>6</v>
      </c>
      <c r="G170" s="32"/>
      <c r="H170" s="32" t="n">
        <f aca="false">G170*1.25</f>
        <v>0</v>
      </c>
      <c r="I170" s="33" t="n">
        <f aca="false">F170*H170</f>
        <v>0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customFormat="false" ht="14.25" hidden="false" customHeight="true" outlineLevel="0" collapsed="false">
      <c r="A171" s="28" t="s">
        <v>359</v>
      </c>
      <c r="B171" s="29" t="s">
        <v>41</v>
      </c>
      <c r="C171" s="29" t="s">
        <v>360</v>
      </c>
      <c r="D171" s="30" t="s">
        <v>361</v>
      </c>
      <c r="E171" s="31" t="s">
        <v>362</v>
      </c>
      <c r="F171" s="50" t="n">
        <v>64</v>
      </c>
      <c r="G171" s="32"/>
      <c r="H171" s="32" t="n">
        <f aca="false">G171*1.25</f>
        <v>0</v>
      </c>
      <c r="I171" s="33" t="n">
        <f aca="false">F171*H171</f>
        <v>0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customFormat="false" ht="28" hidden="false" customHeight="false" outlineLevel="0" collapsed="false">
      <c r="A172" s="28" t="s">
        <v>363</v>
      </c>
      <c r="B172" s="29" t="s">
        <v>41</v>
      </c>
      <c r="C172" s="29" t="s">
        <v>364</v>
      </c>
      <c r="D172" s="30" t="s">
        <v>365</v>
      </c>
      <c r="E172" s="31" t="s">
        <v>362</v>
      </c>
      <c r="F172" s="50" t="n">
        <v>64</v>
      </c>
      <c r="G172" s="32"/>
      <c r="H172" s="32" t="n">
        <f aca="false">G172*1.25</f>
        <v>0</v>
      </c>
      <c r="I172" s="33" t="n">
        <f aca="false">F172*H172</f>
        <v>0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customFormat="false" ht="14.25" hidden="false" customHeight="true" outlineLevel="0" collapsed="false">
      <c r="A173" s="13" t="s">
        <v>366</v>
      </c>
      <c r="B173" s="23"/>
      <c r="C173" s="23"/>
      <c r="D173" s="16" t="s">
        <v>367</v>
      </c>
      <c r="E173" s="17"/>
      <c r="F173" s="35"/>
      <c r="G173" s="19"/>
      <c r="H173" s="19"/>
      <c r="I173" s="20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customFormat="false" ht="14.25" hidden="false" customHeight="true" outlineLevel="0" collapsed="false">
      <c r="A174" s="36" t="s">
        <v>368</v>
      </c>
      <c r="B174" s="37"/>
      <c r="C174" s="37"/>
      <c r="D174" s="38" t="s">
        <v>135</v>
      </c>
      <c r="E174" s="53"/>
      <c r="F174" s="54"/>
      <c r="G174" s="41"/>
      <c r="H174" s="41"/>
      <c r="I174" s="42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customFormat="false" ht="42" hidden="false" customHeight="false" outlineLevel="0" collapsed="false">
      <c r="A175" s="28" t="s">
        <v>369</v>
      </c>
      <c r="B175" s="29" t="s">
        <v>41</v>
      </c>
      <c r="C175" s="29" t="s">
        <v>370</v>
      </c>
      <c r="D175" s="30" t="s">
        <v>371</v>
      </c>
      <c r="E175" s="31" t="s">
        <v>43</v>
      </c>
      <c r="F175" s="50" t="n">
        <v>38.07</v>
      </c>
      <c r="G175" s="32"/>
      <c r="H175" s="32" t="n">
        <f aca="false">G175*1.25</f>
        <v>0</v>
      </c>
      <c r="I175" s="33" t="n">
        <f aca="false">F175*H175</f>
        <v>0</v>
      </c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customFormat="false" ht="28" hidden="false" customHeight="false" outlineLevel="0" collapsed="false">
      <c r="A176" s="28" t="s">
        <v>372</v>
      </c>
      <c r="B176" s="29" t="s">
        <v>41</v>
      </c>
      <c r="C176" s="29" t="s">
        <v>373</v>
      </c>
      <c r="D176" s="30" t="s">
        <v>374</v>
      </c>
      <c r="E176" s="31" t="s">
        <v>43</v>
      </c>
      <c r="F176" s="50" t="n">
        <v>74.57</v>
      </c>
      <c r="G176" s="32"/>
      <c r="H176" s="32" t="n">
        <f aca="false">G176*1.25</f>
        <v>0</v>
      </c>
      <c r="I176" s="33" t="n">
        <f aca="false">F176*H176</f>
        <v>0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customFormat="false" ht="14.25" hidden="false" customHeight="true" outlineLevel="0" collapsed="false">
      <c r="A177" s="36" t="s">
        <v>375</v>
      </c>
      <c r="B177" s="37"/>
      <c r="C177" s="37"/>
      <c r="D177" s="38" t="s">
        <v>153</v>
      </c>
      <c r="E177" s="53"/>
      <c r="F177" s="54"/>
      <c r="G177" s="41"/>
      <c r="H177" s="41"/>
      <c r="I177" s="4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customFormat="false" ht="28" hidden="false" customHeight="false" outlineLevel="0" collapsed="false">
      <c r="A178" s="28" t="s">
        <v>376</v>
      </c>
      <c r="B178" s="29" t="s">
        <v>41</v>
      </c>
      <c r="C178" s="29" t="s">
        <v>155</v>
      </c>
      <c r="D178" s="30" t="s">
        <v>156</v>
      </c>
      <c r="E178" s="31" t="s">
        <v>43</v>
      </c>
      <c r="F178" s="50" t="n">
        <v>35.5</v>
      </c>
      <c r="G178" s="32"/>
      <c r="H178" s="32" t="n">
        <f aca="false">G178*1.25</f>
        <v>0</v>
      </c>
      <c r="I178" s="33" t="n">
        <f aca="false">F178*H178</f>
        <v>0</v>
      </c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customFormat="false" ht="28" hidden="false" customHeight="false" outlineLevel="0" collapsed="false">
      <c r="A179" s="28" t="s">
        <v>377</v>
      </c>
      <c r="B179" s="29" t="s">
        <v>41</v>
      </c>
      <c r="C179" s="29" t="s">
        <v>158</v>
      </c>
      <c r="D179" s="30" t="s">
        <v>159</v>
      </c>
      <c r="E179" s="31" t="s">
        <v>43</v>
      </c>
      <c r="F179" s="50" t="n">
        <v>35.5</v>
      </c>
      <c r="G179" s="32"/>
      <c r="H179" s="32" t="n">
        <f aca="false">G179*1.25</f>
        <v>0</v>
      </c>
      <c r="I179" s="33" t="n">
        <f aca="false">F179*H179</f>
        <v>0</v>
      </c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customFormat="false" ht="28" hidden="false" customHeight="false" outlineLevel="0" collapsed="false">
      <c r="A180" s="28" t="s">
        <v>378</v>
      </c>
      <c r="B180" s="29" t="s">
        <v>21</v>
      </c>
      <c r="C180" s="29"/>
      <c r="D180" s="30" t="s">
        <v>142</v>
      </c>
      <c r="E180" s="31" t="s">
        <v>43</v>
      </c>
      <c r="F180" s="50" t="n">
        <v>35.5</v>
      </c>
      <c r="G180" s="32"/>
      <c r="H180" s="32" t="n">
        <f aca="false">G180*1.25</f>
        <v>0</v>
      </c>
      <c r="I180" s="33" t="n">
        <f aca="false">F180*H180</f>
        <v>0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customFormat="false" ht="14.25" hidden="false" customHeight="true" outlineLevel="0" collapsed="false">
      <c r="A181" s="36" t="s">
        <v>379</v>
      </c>
      <c r="B181" s="37"/>
      <c r="C181" s="37"/>
      <c r="D181" s="38" t="s">
        <v>147</v>
      </c>
      <c r="E181" s="53"/>
      <c r="F181" s="54"/>
      <c r="G181" s="41"/>
      <c r="H181" s="41"/>
      <c r="I181" s="42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customFormat="false" ht="14.25" hidden="false" customHeight="true" outlineLevel="0" collapsed="false">
      <c r="A182" s="43" t="s">
        <v>380</v>
      </c>
      <c r="B182" s="44"/>
      <c r="C182" s="44"/>
      <c r="D182" s="45" t="s">
        <v>149</v>
      </c>
      <c r="E182" s="46"/>
      <c r="F182" s="47"/>
      <c r="G182" s="48"/>
      <c r="H182" s="48"/>
      <c r="I182" s="49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customFormat="false" ht="28" hidden="false" customHeight="false" outlineLevel="0" collapsed="false">
      <c r="A183" s="28" t="s">
        <v>381</v>
      </c>
      <c r="B183" s="29" t="s">
        <v>21</v>
      </c>
      <c r="C183" s="55"/>
      <c r="D183" s="30" t="s">
        <v>382</v>
      </c>
      <c r="E183" s="31" t="s">
        <v>43</v>
      </c>
      <c r="F183" s="50" t="n">
        <v>143.68</v>
      </c>
      <c r="G183" s="32"/>
      <c r="H183" s="32" t="n">
        <f aca="false">G183*1.25</f>
        <v>0</v>
      </c>
      <c r="I183" s="33" t="n">
        <f aca="false">F183*H183</f>
        <v>0</v>
      </c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customFormat="false" ht="14.25" hidden="false" customHeight="true" outlineLevel="0" collapsed="false">
      <c r="A184" s="43" t="s">
        <v>383</v>
      </c>
      <c r="B184" s="44"/>
      <c r="C184" s="44"/>
      <c r="D184" s="45" t="s">
        <v>135</v>
      </c>
      <c r="E184" s="46"/>
      <c r="F184" s="47"/>
      <c r="G184" s="48"/>
      <c r="H184" s="48"/>
      <c r="I184" s="49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customFormat="false" ht="28" hidden="false" customHeight="false" outlineLevel="0" collapsed="false">
      <c r="A185" s="28" t="s">
        <v>384</v>
      </c>
      <c r="B185" s="29" t="s">
        <v>21</v>
      </c>
      <c r="C185" s="29"/>
      <c r="D185" s="30" t="s">
        <v>385</v>
      </c>
      <c r="E185" s="31" t="s">
        <v>43</v>
      </c>
      <c r="F185" s="50" t="n">
        <v>38.07</v>
      </c>
      <c r="G185" s="32"/>
      <c r="H185" s="32" t="n">
        <f aca="false">G185*1.25</f>
        <v>0</v>
      </c>
      <c r="I185" s="33" t="n">
        <f aca="false">F185*H185</f>
        <v>0</v>
      </c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customFormat="false" ht="14.25" hidden="false" customHeight="true" outlineLevel="0" collapsed="false">
      <c r="A186" s="36" t="s">
        <v>386</v>
      </c>
      <c r="B186" s="37"/>
      <c r="C186" s="37"/>
      <c r="D186" s="38" t="s">
        <v>387</v>
      </c>
      <c r="E186" s="53"/>
      <c r="F186" s="54"/>
      <c r="G186" s="41"/>
      <c r="H186" s="41"/>
      <c r="I186" s="42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customFormat="false" ht="14.25" hidden="false" customHeight="true" outlineLevel="0" collapsed="false">
      <c r="A187" s="43" t="s">
        <v>388</v>
      </c>
      <c r="B187" s="44"/>
      <c r="C187" s="44"/>
      <c r="D187" s="45" t="s">
        <v>389</v>
      </c>
      <c r="E187" s="46"/>
      <c r="F187" s="47"/>
      <c r="G187" s="48"/>
      <c r="H187" s="48"/>
      <c r="I187" s="49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customFormat="false" ht="14" hidden="false" customHeight="false" outlineLevel="0" collapsed="false">
      <c r="A188" s="28" t="s">
        <v>390</v>
      </c>
      <c r="B188" s="29" t="s">
        <v>21</v>
      </c>
      <c r="C188" s="55"/>
      <c r="D188" s="30" t="s">
        <v>391</v>
      </c>
      <c r="E188" s="31" t="s">
        <v>43</v>
      </c>
      <c r="F188" s="50" t="n">
        <v>15.68</v>
      </c>
      <c r="G188" s="32"/>
      <c r="H188" s="32" t="n">
        <f aca="false">G188*1.25</f>
        <v>0</v>
      </c>
      <c r="I188" s="33" t="n">
        <f aca="false">F188*H188</f>
        <v>0</v>
      </c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customFormat="false" ht="28" hidden="false" customHeight="false" outlineLevel="0" collapsed="false">
      <c r="A189" s="28" t="s">
        <v>392</v>
      </c>
      <c r="B189" s="29" t="s">
        <v>21</v>
      </c>
      <c r="C189" s="55"/>
      <c r="D189" s="30" t="s">
        <v>393</v>
      </c>
      <c r="E189" s="31" t="s">
        <v>43</v>
      </c>
      <c r="F189" s="50" t="n">
        <v>0.72</v>
      </c>
      <c r="G189" s="32"/>
      <c r="H189" s="32" t="n">
        <f aca="false">G189*1.25</f>
        <v>0</v>
      </c>
      <c r="I189" s="33" t="n">
        <f aca="false">F189*H189</f>
        <v>0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customFormat="false" ht="14.25" hidden="false" customHeight="true" outlineLevel="0" collapsed="false">
      <c r="A190" s="36" t="s">
        <v>394</v>
      </c>
      <c r="B190" s="37"/>
      <c r="C190" s="37"/>
      <c r="D190" s="38" t="s">
        <v>395</v>
      </c>
      <c r="E190" s="53"/>
      <c r="F190" s="54"/>
      <c r="G190" s="41"/>
      <c r="H190" s="41"/>
      <c r="I190" s="42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customFormat="false" ht="14.25" hidden="false" customHeight="true" outlineLevel="0" collapsed="false">
      <c r="A191" s="43" t="s">
        <v>396</v>
      </c>
      <c r="B191" s="44"/>
      <c r="C191" s="44"/>
      <c r="D191" s="45" t="s">
        <v>93</v>
      </c>
      <c r="E191" s="76"/>
      <c r="F191" s="77"/>
      <c r="G191" s="48"/>
      <c r="H191" s="48"/>
      <c r="I191" s="49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customFormat="false" ht="14.25" hidden="false" customHeight="true" outlineLevel="0" collapsed="false">
      <c r="A192" s="28" t="s">
        <v>397</v>
      </c>
      <c r="B192" s="29" t="s">
        <v>21</v>
      </c>
      <c r="C192" s="29"/>
      <c r="D192" s="30" t="s">
        <v>398</v>
      </c>
      <c r="E192" s="31" t="s">
        <v>28</v>
      </c>
      <c r="F192" s="50" t="n">
        <v>6</v>
      </c>
      <c r="G192" s="32"/>
      <c r="H192" s="32" t="n">
        <f aca="false">G192*1.25</f>
        <v>0</v>
      </c>
      <c r="I192" s="33" t="n">
        <f aca="false">F192*H192</f>
        <v>0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customFormat="false" ht="28" hidden="false" customHeight="false" outlineLevel="0" collapsed="false">
      <c r="A193" s="28" t="s">
        <v>399</v>
      </c>
      <c r="B193" s="29" t="s">
        <v>21</v>
      </c>
      <c r="C193" s="29"/>
      <c r="D193" s="30" t="s">
        <v>400</v>
      </c>
      <c r="E193" s="31" t="s">
        <v>28</v>
      </c>
      <c r="F193" s="50" t="n">
        <v>2</v>
      </c>
      <c r="G193" s="32"/>
      <c r="H193" s="32" t="n">
        <f aca="false">G193*1.25</f>
        <v>0</v>
      </c>
      <c r="I193" s="33" t="n">
        <f aca="false">F193*H193</f>
        <v>0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customFormat="false" ht="14.25" hidden="false" customHeight="true" outlineLevel="0" collapsed="false">
      <c r="A194" s="28" t="s">
        <v>401</v>
      </c>
      <c r="B194" s="29" t="s">
        <v>21</v>
      </c>
      <c r="C194" s="29"/>
      <c r="D194" s="30" t="s">
        <v>402</v>
      </c>
      <c r="E194" s="31" t="s">
        <v>28</v>
      </c>
      <c r="F194" s="50" t="n">
        <v>3</v>
      </c>
      <c r="G194" s="32"/>
      <c r="H194" s="32" t="n">
        <f aca="false">G194*1.25</f>
        <v>0</v>
      </c>
      <c r="I194" s="33" t="n">
        <f aca="false">F194*H194</f>
        <v>0</v>
      </c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customFormat="false" ht="14" hidden="false" customHeight="false" outlineLevel="0" collapsed="false">
      <c r="A195" s="28" t="s">
        <v>403</v>
      </c>
      <c r="B195" s="29" t="s">
        <v>21</v>
      </c>
      <c r="C195" s="29"/>
      <c r="D195" s="30" t="s">
        <v>404</v>
      </c>
      <c r="E195" s="31" t="s">
        <v>28</v>
      </c>
      <c r="F195" s="50" t="n">
        <v>6</v>
      </c>
      <c r="G195" s="32"/>
      <c r="H195" s="32" t="n">
        <f aca="false">G195*1.25</f>
        <v>0</v>
      </c>
      <c r="I195" s="33" t="n">
        <f aca="false">F195*H195</f>
        <v>0</v>
      </c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customFormat="false" ht="28" hidden="false" customHeight="false" outlineLevel="0" collapsed="false">
      <c r="A196" s="28" t="s">
        <v>405</v>
      </c>
      <c r="B196" s="29" t="s">
        <v>21</v>
      </c>
      <c r="C196" s="29"/>
      <c r="D196" s="30" t="s">
        <v>406</v>
      </c>
      <c r="E196" s="31" t="s">
        <v>28</v>
      </c>
      <c r="F196" s="50" t="n">
        <v>2</v>
      </c>
      <c r="G196" s="32"/>
      <c r="H196" s="32" t="n">
        <f aca="false">G196*1.25</f>
        <v>0</v>
      </c>
      <c r="I196" s="33" t="n">
        <f aca="false">F196*H196</f>
        <v>0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customFormat="false" ht="14.25" hidden="false" customHeight="true" outlineLevel="0" collapsed="false">
      <c r="A197" s="43" t="s">
        <v>407</v>
      </c>
      <c r="B197" s="44"/>
      <c r="C197" s="44"/>
      <c r="D197" s="45" t="s">
        <v>408</v>
      </c>
      <c r="E197" s="76"/>
      <c r="F197" s="77"/>
      <c r="G197" s="48"/>
      <c r="H197" s="48"/>
      <c r="I197" s="49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customFormat="false" ht="28" hidden="false" customHeight="false" outlineLevel="0" collapsed="false">
      <c r="A198" s="28" t="s">
        <v>409</v>
      </c>
      <c r="B198" s="29" t="s">
        <v>21</v>
      </c>
      <c r="C198" s="55"/>
      <c r="D198" s="30" t="s">
        <v>410</v>
      </c>
      <c r="E198" s="31" t="s">
        <v>43</v>
      </c>
      <c r="F198" s="50" t="n">
        <v>7.56</v>
      </c>
      <c r="G198" s="32"/>
      <c r="H198" s="32" t="n">
        <f aca="false">G198*1.25</f>
        <v>0</v>
      </c>
      <c r="I198" s="33" t="n">
        <f aca="false">F198*H198</f>
        <v>0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customFormat="false" ht="28" hidden="false" customHeight="false" outlineLevel="0" collapsed="false">
      <c r="A199" s="28" t="s">
        <v>411</v>
      </c>
      <c r="B199" s="29" t="s">
        <v>21</v>
      </c>
      <c r="C199" s="55"/>
      <c r="D199" s="30" t="s">
        <v>412</v>
      </c>
      <c r="E199" s="31" t="s">
        <v>28</v>
      </c>
      <c r="F199" s="50" t="n">
        <v>8</v>
      </c>
      <c r="G199" s="32"/>
      <c r="H199" s="32" t="n">
        <f aca="false">G199*1.25</f>
        <v>0</v>
      </c>
      <c r="I199" s="33" t="n">
        <f aca="false">F199*H199</f>
        <v>0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customFormat="false" ht="56" hidden="false" customHeight="false" outlineLevel="0" collapsed="false">
      <c r="A200" s="28" t="s">
        <v>413</v>
      </c>
      <c r="B200" s="29" t="s">
        <v>21</v>
      </c>
      <c r="C200" s="55"/>
      <c r="D200" s="30" t="s">
        <v>414</v>
      </c>
      <c r="E200" s="31" t="s">
        <v>28</v>
      </c>
      <c r="F200" s="50" t="n">
        <v>2</v>
      </c>
      <c r="G200" s="32"/>
      <c r="H200" s="32" t="n">
        <f aca="false">G200*1.25</f>
        <v>0</v>
      </c>
      <c r="I200" s="33" t="n">
        <f aca="false">F200*H200</f>
        <v>0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customFormat="false" ht="56" hidden="false" customHeight="false" outlineLevel="0" collapsed="false">
      <c r="A201" s="28" t="s">
        <v>415</v>
      </c>
      <c r="B201" s="29" t="s">
        <v>21</v>
      </c>
      <c r="C201" s="55"/>
      <c r="D201" s="30" t="s">
        <v>416</v>
      </c>
      <c r="E201" s="31" t="s">
        <v>28</v>
      </c>
      <c r="F201" s="50" t="n">
        <v>2</v>
      </c>
      <c r="G201" s="32"/>
      <c r="H201" s="32" t="n">
        <f aca="false">G201*1.25</f>
        <v>0</v>
      </c>
      <c r="I201" s="33" t="n">
        <f aca="false">F201*H201</f>
        <v>0</v>
      </c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customFormat="false" ht="56" hidden="false" customHeight="false" outlineLevel="0" collapsed="false">
      <c r="A202" s="28" t="s">
        <v>417</v>
      </c>
      <c r="B202" s="29" t="s">
        <v>21</v>
      </c>
      <c r="C202" s="55"/>
      <c r="D202" s="30" t="s">
        <v>418</v>
      </c>
      <c r="E202" s="31" t="s">
        <v>28</v>
      </c>
      <c r="F202" s="50" t="n">
        <v>2</v>
      </c>
      <c r="G202" s="32"/>
      <c r="H202" s="32" t="n">
        <f aca="false">G202*1.25</f>
        <v>0</v>
      </c>
      <c r="I202" s="33" t="n">
        <f aca="false">F202*H202</f>
        <v>0</v>
      </c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customFormat="false" ht="14.25" hidden="false" customHeight="true" outlineLevel="0" collapsed="false">
      <c r="A203" s="36" t="s">
        <v>419</v>
      </c>
      <c r="B203" s="37"/>
      <c r="C203" s="37"/>
      <c r="D203" s="38" t="s">
        <v>420</v>
      </c>
      <c r="E203" s="53"/>
      <c r="F203" s="54"/>
      <c r="G203" s="41"/>
      <c r="H203" s="41"/>
      <c r="I203" s="42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customFormat="false" ht="14.25" hidden="false" customHeight="true" outlineLevel="0" collapsed="false">
      <c r="A204" s="43" t="s">
        <v>421</v>
      </c>
      <c r="B204" s="44"/>
      <c r="C204" s="44"/>
      <c r="D204" s="45" t="s">
        <v>422</v>
      </c>
      <c r="E204" s="76"/>
      <c r="F204" s="77"/>
      <c r="G204" s="48"/>
      <c r="H204" s="48"/>
      <c r="I204" s="49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customFormat="false" ht="28" hidden="false" customHeight="false" outlineLevel="0" collapsed="false">
      <c r="A205" s="28" t="s">
        <v>423</v>
      </c>
      <c r="B205" s="29" t="s">
        <v>21</v>
      </c>
      <c r="C205" s="55"/>
      <c r="D205" s="30" t="s">
        <v>424</v>
      </c>
      <c r="E205" s="31" t="s">
        <v>43</v>
      </c>
      <c r="F205" s="50" t="n">
        <v>45.3</v>
      </c>
      <c r="G205" s="32"/>
      <c r="H205" s="32" t="n">
        <f aca="false">G205*1.25</f>
        <v>0</v>
      </c>
      <c r="I205" s="33" t="n">
        <f aca="false">F205*H205</f>
        <v>0</v>
      </c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customFormat="false" ht="14.25" hidden="false" customHeight="true" outlineLevel="0" collapsed="false">
      <c r="A206" s="43" t="s">
        <v>425</v>
      </c>
      <c r="B206" s="44"/>
      <c r="C206" s="44"/>
      <c r="D206" s="45" t="s">
        <v>426</v>
      </c>
      <c r="E206" s="46"/>
      <c r="F206" s="47"/>
      <c r="G206" s="48"/>
      <c r="H206" s="48"/>
      <c r="I206" s="49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customFormat="false" ht="15.75" hidden="false" customHeight="true" outlineLevel="0" collapsed="false">
      <c r="A207" s="28" t="s">
        <v>427</v>
      </c>
      <c r="B207" s="29" t="s">
        <v>21</v>
      </c>
      <c r="C207" s="55"/>
      <c r="D207" s="30" t="s">
        <v>428</v>
      </c>
      <c r="E207" s="31" t="s">
        <v>43</v>
      </c>
      <c r="F207" s="50" t="n">
        <v>3.12</v>
      </c>
      <c r="G207" s="32"/>
      <c r="H207" s="32" t="n">
        <f aca="false">G207*1.25</f>
        <v>0</v>
      </c>
      <c r="I207" s="33" t="n">
        <f aca="false">F207*H207</f>
        <v>0</v>
      </c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customFormat="false" ht="14.25" hidden="false" customHeight="true" outlineLevel="0" collapsed="false">
      <c r="A208" s="13" t="s">
        <v>429</v>
      </c>
      <c r="B208" s="23"/>
      <c r="C208" s="23"/>
      <c r="D208" s="16" t="s">
        <v>430</v>
      </c>
      <c r="E208" s="17"/>
      <c r="F208" s="35"/>
      <c r="G208" s="19"/>
      <c r="H208" s="19"/>
      <c r="I208" s="20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customFormat="false" ht="14.25" hidden="false" customHeight="true" outlineLevel="0" collapsed="false">
      <c r="A209" s="28" t="s">
        <v>431</v>
      </c>
      <c r="B209" s="29" t="s">
        <v>21</v>
      </c>
      <c r="C209" s="29"/>
      <c r="D209" s="30" t="s">
        <v>432</v>
      </c>
      <c r="E209" s="31" t="s">
        <v>28</v>
      </c>
      <c r="F209" s="50" t="n">
        <v>15</v>
      </c>
      <c r="G209" s="32"/>
      <c r="H209" s="32" t="n">
        <f aca="false">G209*1.25</f>
        <v>0</v>
      </c>
      <c r="I209" s="33" t="n">
        <f aca="false">F209*H209</f>
        <v>0</v>
      </c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customFormat="false" ht="14.25" hidden="false" customHeight="true" outlineLevel="0" collapsed="false">
      <c r="A210" s="13" t="s">
        <v>433</v>
      </c>
      <c r="B210" s="23"/>
      <c r="C210" s="23"/>
      <c r="D210" s="16" t="s">
        <v>434</v>
      </c>
      <c r="E210" s="17"/>
      <c r="F210" s="35"/>
      <c r="G210" s="19"/>
      <c r="H210" s="19"/>
      <c r="I210" s="20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customFormat="false" ht="42" hidden="false" customHeight="false" outlineLevel="0" collapsed="false">
      <c r="A211" s="28" t="s">
        <v>435</v>
      </c>
      <c r="B211" s="29" t="s">
        <v>436</v>
      </c>
      <c r="C211" s="55"/>
      <c r="D211" s="30" t="s">
        <v>437</v>
      </c>
      <c r="E211" s="31" t="s">
        <v>28</v>
      </c>
      <c r="F211" s="50" t="n">
        <v>1</v>
      </c>
      <c r="G211" s="32"/>
      <c r="H211" s="32"/>
      <c r="I211" s="33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customFormat="false" ht="28" hidden="false" customHeight="false" outlineLevel="0" collapsed="false">
      <c r="A212" s="13" t="s">
        <v>438</v>
      </c>
      <c r="B212" s="23"/>
      <c r="C212" s="23"/>
      <c r="D212" s="16" t="s">
        <v>439</v>
      </c>
      <c r="E212" s="17"/>
      <c r="F212" s="35"/>
      <c r="G212" s="19"/>
      <c r="H212" s="19"/>
      <c r="I212" s="20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customFormat="false" ht="28" hidden="false" customHeight="false" outlineLevel="0" collapsed="false">
      <c r="A213" s="28" t="s">
        <v>440</v>
      </c>
      <c r="B213" s="29" t="s">
        <v>41</v>
      </c>
      <c r="C213" s="29" t="s">
        <v>120</v>
      </c>
      <c r="D213" s="30" t="s">
        <v>121</v>
      </c>
      <c r="E213" s="31" t="s">
        <v>43</v>
      </c>
      <c r="F213" s="50" t="n">
        <v>4656.08</v>
      </c>
      <c r="G213" s="32"/>
      <c r="H213" s="32" t="n">
        <f aca="false">G213*1.25</f>
        <v>0</v>
      </c>
      <c r="I213" s="33" t="n">
        <f aca="false">F213*H213</f>
        <v>0</v>
      </c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customFormat="false" ht="28" hidden="false" customHeight="false" outlineLevel="0" collapsed="false">
      <c r="A214" s="28" t="s">
        <v>441</v>
      </c>
      <c r="B214" s="29" t="s">
        <v>21</v>
      </c>
      <c r="C214" s="55"/>
      <c r="D214" s="78" t="s">
        <v>123</v>
      </c>
      <c r="E214" s="31" t="s">
        <v>43</v>
      </c>
      <c r="F214" s="50" t="n">
        <v>200</v>
      </c>
      <c r="G214" s="32"/>
      <c r="H214" s="32" t="n">
        <f aca="false">G214*1.25</f>
        <v>0</v>
      </c>
      <c r="I214" s="33" t="n">
        <f aca="false">F214*H214</f>
        <v>0</v>
      </c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customFormat="false" ht="28" hidden="false" customHeight="false" outlineLevel="0" collapsed="false">
      <c r="A215" s="28" t="s">
        <v>442</v>
      </c>
      <c r="B215" s="29" t="s">
        <v>41</v>
      </c>
      <c r="C215" s="29" t="s">
        <v>443</v>
      </c>
      <c r="D215" s="30" t="s">
        <v>444</v>
      </c>
      <c r="E215" s="31" t="s">
        <v>138</v>
      </c>
      <c r="F215" s="50" t="n">
        <v>155</v>
      </c>
      <c r="G215" s="32"/>
      <c r="H215" s="32" t="n">
        <f aca="false">G215*1.25</f>
        <v>0</v>
      </c>
      <c r="I215" s="33" t="n">
        <f aca="false">F215*H215</f>
        <v>0</v>
      </c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customFormat="false" ht="28" hidden="false" customHeight="false" outlineLevel="0" collapsed="false">
      <c r="A216" s="28" t="s">
        <v>445</v>
      </c>
      <c r="B216" s="29" t="s">
        <v>41</v>
      </c>
      <c r="C216" s="29" t="s">
        <v>446</v>
      </c>
      <c r="D216" s="30" t="s">
        <v>447</v>
      </c>
      <c r="E216" s="31" t="s">
        <v>43</v>
      </c>
      <c r="F216" s="50" t="n">
        <v>35</v>
      </c>
      <c r="G216" s="32"/>
      <c r="H216" s="32" t="n">
        <f aca="false">G216*1.25</f>
        <v>0</v>
      </c>
      <c r="I216" s="33" t="n">
        <f aca="false">F216*H216</f>
        <v>0</v>
      </c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="52" customFormat="true" ht="14" hidden="false" customHeight="false" outlineLevel="0" collapsed="false">
      <c r="A217" s="43" t="s">
        <v>448</v>
      </c>
      <c r="B217" s="44"/>
      <c r="C217" s="44"/>
      <c r="D217" s="45" t="s">
        <v>449</v>
      </c>
      <c r="E217" s="46"/>
      <c r="F217" s="47"/>
      <c r="G217" s="48"/>
      <c r="H217" s="48"/>
      <c r="I217" s="49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="52" customFormat="true" ht="42" hidden="false" customHeight="false" outlineLevel="0" collapsed="false">
      <c r="A218" s="28" t="s">
        <v>450</v>
      </c>
      <c r="B218" s="29" t="s">
        <v>41</v>
      </c>
      <c r="C218" s="29" t="s">
        <v>370</v>
      </c>
      <c r="D218" s="30" t="s">
        <v>371</v>
      </c>
      <c r="E218" s="31" t="s">
        <v>43</v>
      </c>
      <c r="F218" s="50" t="n">
        <v>79.76</v>
      </c>
      <c r="G218" s="32"/>
      <c r="H218" s="32" t="n">
        <f aca="false">G218*1.25</f>
        <v>0</v>
      </c>
      <c r="I218" s="33" t="n">
        <f aca="false">F218*H218</f>
        <v>0</v>
      </c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="52" customFormat="true" ht="28" hidden="false" customHeight="false" outlineLevel="0" collapsed="false">
      <c r="A219" s="28" t="s">
        <v>451</v>
      </c>
      <c r="B219" s="29" t="s">
        <v>21</v>
      </c>
      <c r="C219" s="29"/>
      <c r="D219" s="30" t="s">
        <v>385</v>
      </c>
      <c r="E219" s="31" t="s">
        <v>43</v>
      </c>
      <c r="F219" s="50" t="n">
        <v>79.76</v>
      </c>
      <c r="G219" s="32"/>
      <c r="H219" s="32" t="n">
        <f aca="false">G219*1.25</f>
        <v>0</v>
      </c>
      <c r="I219" s="33" t="n">
        <f aca="false">F219*H219</f>
        <v>0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="52" customFormat="true" ht="28" hidden="false" customHeight="false" outlineLevel="0" collapsed="false">
      <c r="A220" s="28" t="s">
        <v>452</v>
      </c>
      <c r="B220" s="29" t="s">
        <v>21</v>
      </c>
      <c r="C220" s="29"/>
      <c r="D220" s="30" t="s">
        <v>137</v>
      </c>
      <c r="E220" s="31" t="s">
        <v>138</v>
      </c>
      <c r="F220" s="50" t="n">
        <f aca="false">(1.9+3.46+1.9)*2</f>
        <v>14.52</v>
      </c>
      <c r="G220" s="32"/>
      <c r="H220" s="32" t="n">
        <f aca="false">G220*1.25</f>
        <v>0</v>
      </c>
      <c r="I220" s="33" t="n">
        <f aca="false">F220*H220</f>
        <v>0</v>
      </c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="52" customFormat="true" ht="42" hidden="false" customHeight="false" outlineLevel="0" collapsed="false">
      <c r="A221" s="28" t="s">
        <v>453</v>
      </c>
      <c r="B221" s="29" t="s">
        <v>21</v>
      </c>
      <c r="C221" s="29"/>
      <c r="D221" s="30" t="s">
        <v>127</v>
      </c>
      <c r="E221" s="31" t="s">
        <v>43</v>
      </c>
      <c r="F221" s="50" t="n">
        <f aca="false">(1.9+3.46+1.9)*3.88-3*0.8*2.1</f>
        <v>23.1288</v>
      </c>
      <c r="G221" s="32"/>
      <c r="H221" s="32" t="n">
        <f aca="false">G221*1.25</f>
        <v>0</v>
      </c>
      <c r="I221" s="33" t="n">
        <f aca="false">F221*H221</f>
        <v>0</v>
      </c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="52" customFormat="true" ht="28" hidden="false" customHeight="false" outlineLevel="0" collapsed="false">
      <c r="A222" s="28" t="s">
        <v>454</v>
      </c>
      <c r="B222" s="29" t="s">
        <v>21</v>
      </c>
      <c r="C222" s="29"/>
      <c r="D222" s="78" t="s">
        <v>123</v>
      </c>
      <c r="E222" s="31" t="s">
        <v>43</v>
      </c>
      <c r="F222" s="50" t="n">
        <f aca="false">(1.9+3.46+1.9+3.46)*3.88-3*0.8*2.1</f>
        <v>36.5536</v>
      </c>
      <c r="G222" s="32"/>
      <c r="H222" s="32" t="n">
        <f aca="false">G222*1.25</f>
        <v>0</v>
      </c>
      <c r="I222" s="33" t="n">
        <f aca="false">F222*H222</f>
        <v>0</v>
      </c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="52" customFormat="true" ht="28" hidden="false" customHeight="false" outlineLevel="0" collapsed="false">
      <c r="A223" s="28" t="s">
        <v>455</v>
      </c>
      <c r="B223" s="29" t="s">
        <v>41</v>
      </c>
      <c r="C223" s="29" t="s">
        <v>120</v>
      </c>
      <c r="D223" s="30" t="s">
        <v>121</v>
      </c>
      <c r="E223" s="31" t="s">
        <v>43</v>
      </c>
      <c r="F223" s="50" t="n">
        <f aca="false">(1.9+3.46+1.9+3.46)*3.88-3*0.8*2.1</f>
        <v>36.5536</v>
      </c>
      <c r="G223" s="32"/>
      <c r="H223" s="32" t="n">
        <f aca="false">G223*1.25</f>
        <v>0</v>
      </c>
      <c r="I223" s="33" t="n">
        <f aca="false">F223*H223</f>
        <v>0</v>
      </c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="52" customFormat="true" ht="14" hidden="false" customHeight="false" outlineLevel="0" collapsed="false">
      <c r="A224" s="28" t="s">
        <v>456</v>
      </c>
      <c r="B224" s="29" t="s">
        <v>21</v>
      </c>
      <c r="C224" s="55"/>
      <c r="D224" s="30" t="s">
        <v>145</v>
      </c>
      <c r="E224" s="31" t="s">
        <v>43</v>
      </c>
      <c r="F224" s="50" t="n">
        <v>79.76</v>
      </c>
      <c r="G224" s="32"/>
      <c r="H224" s="32" t="n">
        <f aca="false">G224*1.25</f>
        <v>0</v>
      </c>
      <c r="I224" s="33" t="n">
        <f aca="false">F224*H224</f>
        <v>0</v>
      </c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="52" customFormat="true" ht="56" hidden="false" customHeight="false" outlineLevel="0" collapsed="false">
      <c r="A225" s="28" t="s">
        <v>457</v>
      </c>
      <c r="B225" s="29" t="s">
        <v>21</v>
      </c>
      <c r="C225" s="29"/>
      <c r="D225" s="30" t="s">
        <v>106</v>
      </c>
      <c r="E225" s="31" t="s">
        <v>28</v>
      </c>
      <c r="F225" s="50" t="n">
        <v>4</v>
      </c>
      <c r="G225" s="32"/>
      <c r="H225" s="32" t="n">
        <f aca="false">G225*1.25</f>
        <v>0</v>
      </c>
      <c r="I225" s="33" t="n">
        <f aca="false">F225*H225</f>
        <v>0</v>
      </c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="52" customFormat="true" ht="14" hidden="false" customHeight="false" outlineLevel="0" collapsed="false">
      <c r="A226" s="28" t="s">
        <v>458</v>
      </c>
      <c r="B226" s="29" t="s">
        <v>21</v>
      </c>
      <c r="C226" s="29"/>
      <c r="D226" s="30" t="s">
        <v>113</v>
      </c>
      <c r="E226" s="31" t="s">
        <v>43</v>
      </c>
      <c r="F226" s="50" t="n">
        <f aca="false">2.1*0.8*2*4</f>
        <v>13.44</v>
      </c>
      <c r="G226" s="32"/>
      <c r="H226" s="32" t="n">
        <f aca="false">G226*1.25</f>
        <v>0</v>
      </c>
      <c r="I226" s="33" t="n">
        <f aca="false">F226*H226</f>
        <v>0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="52" customFormat="true" ht="70" hidden="false" customHeight="false" outlineLevel="0" collapsed="false">
      <c r="A227" s="28"/>
      <c r="B227" s="29" t="s">
        <v>25</v>
      </c>
      <c r="C227" s="29" t="s">
        <v>171</v>
      </c>
      <c r="D227" s="71" t="s">
        <v>172</v>
      </c>
      <c r="E227" s="31" t="s">
        <v>28</v>
      </c>
      <c r="F227" s="50" t="n">
        <v>6</v>
      </c>
      <c r="G227" s="32"/>
      <c r="H227" s="32" t="n">
        <f aca="false">G227*1.25</f>
        <v>0</v>
      </c>
      <c r="I227" s="33" t="n">
        <f aca="false">F227*H227</f>
        <v>0</v>
      </c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="52" customFormat="true" ht="84" hidden="false" customHeight="false" outlineLevel="0" collapsed="false">
      <c r="A228" s="28"/>
      <c r="B228" s="29" t="s">
        <v>25</v>
      </c>
      <c r="C228" s="29" t="s">
        <v>174</v>
      </c>
      <c r="D228" s="71" t="s">
        <v>175</v>
      </c>
      <c r="E228" s="31" t="s">
        <v>28</v>
      </c>
      <c r="F228" s="50" t="n">
        <v>9</v>
      </c>
      <c r="G228" s="32"/>
      <c r="H228" s="32" t="n">
        <f aca="false">G228*1.25</f>
        <v>0</v>
      </c>
      <c r="I228" s="33" t="n">
        <f aca="false">F228*H228</f>
        <v>0</v>
      </c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customFormat="false" ht="14.25" hidden="false" customHeight="true" outlineLevel="0" collapsed="false">
      <c r="A229" s="13" t="s">
        <v>459</v>
      </c>
      <c r="B229" s="23"/>
      <c r="C229" s="23"/>
      <c r="D229" s="16" t="s">
        <v>460</v>
      </c>
      <c r="E229" s="17"/>
      <c r="F229" s="35"/>
      <c r="G229" s="19"/>
      <c r="H229" s="19"/>
      <c r="I229" s="20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customFormat="false" ht="14.25" hidden="false" customHeight="true" outlineLevel="0" collapsed="false">
      <c r="A230" s="28" t="s">
        <v>461</v>
      </c>
      <c r="B230" s="29" t="s">
        <v>25</v>
      </c>
      <c r="C230" s="29" t="s">
        <v>462</v>
      </c>
      <c r="D230" s="30" t="s">
        <v>463</v>
      </c>
      <c r="E230" s="31" t="s">
        <v>464</v>
      </c>
      <c r="F230" s="57" t="n">
        <v>5</v>
      </c>
      <c r="G230" s="32"/>
      <c r="H230" s="32" t="n">
        <f aca="false">G230*1.25</f>
        <v>0</v>
      </c>
      <c r="I230" s="33" t="n">
        <f aca="false">F230*H230</f>
        <v>0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customFormat="false" ht="14.25" hidden="false" customHeight="true" outlineLevel="0" collapsed="false">
      <c r="A231" s="28" t="s">
        <v>465</v>
      </c>
      <c r="B231" s="29" t="s">
        <v>21</v>
      </c>
      <c r="C231" s="79"/>
      <c r="D231" s="30" t="s">
        <v>466</v>
      </c>
      <c r="E231" s="31" t="s">
        <v>43</v>
      </c>
      <c r="F231" s="57" t="n">
        <v>590.74</v>
      </c>
      <c r="G231" s="32"/>
      <c r="H231" s="32" t="n">
        <f aca="false">G231*1.25</f>
        <v>0</v>
      </c>
      <c r="I231" s="33" t="n">
        <f aca="false">F231*H231</f>
        <v>0</v>
      </c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customFormat="false" ht="14.25" hidden="false" customHeight="true" outlineLevel="0" collapsed="false">
      <c r="A232" s="13" t="s">
        <v>467</v>
      </c>
      <c r="B232" s="23"/>
      <c r="C232" s="23"/>
      <c r="D232" s="16" t="s">
        <v>468</v>
      </c>
      <c r="E232" s="17"/>
      <c r="F232" s="35"/>
      <c r="G232" s="19"/>
      <c r="H232" s="19"/>
      <c r="I232" s="20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customFormat="false" ht="14.25" hidden="false" customHeight="true" outlineLevel="0" collapsed="false">
      <c r="A233" s="28" t="s">
        <v>469</v>
      </c>
      <c r="B233" s="29" t="s">
        <v>41</v>
      </c>
      <c r="C233" s="29" t="s">
        <v>470</v>
      </c>
      <c r="D233" s="30" t="s">
        <v>471</v>
      </c>
      <c r="E233" s="31" t="s">
        <v>362</v>
      </c>
      <c r="F233" s="31" t="n">
        <v>180</v>
      </c>
      <c r="G233" s="32"/>
      <c r="H233" s="32" t="n">
        <f aca="false">G233*1.25</f>
        <v>0</v>
      </c>
      <c r="I233" s="33" t="n">
        <f aca="false">F233*H233</f>
        <v>0</v>
      </c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customFormat="false" ht="14.25" hidden="false" customHeight="true" outlineLevel="0" collapsed="false">
      <c r="A234" s="28" t="s">
        <v>472</v>
      </c>
      <c r="B234" s="29" t="s">
        <v>41</v>
      </c>
      <c r="C234" s="29" t="s">
        <v>473</v>
      </c>
      <c r="D234" s="30" t="s">
        <v>474</v>
      </c>
      <c r="E234" s="31" t="s">
        <v>464</v>
      </c>
      <c r="F234" s="31" t="n">
        <v>5</v>
      </c>
      <c r="G234" s="32"/>
      <c r="H234" s="32" t="n">
        <f aca="false">G234*1.25</f>
        <v>0</v>
      </c>
      <c r="I234" s="33" t="n">
        <f aca="false">F234*H234</f>
        <v>0</v>
      </c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customFormat="false" ht="14.25" hidden="false" customHeight="true" outlineLevel="0" collapsed="false">
      <c r="A235" s="28" t="s">
        <v>475</v>
      </c>
      <c r="B235" s="29" t="s">
        <v>41</v>
      </c>
      <c r="C235" s="29" t="s">
        <v>476</v>
      </c>
      <c r="D235" s="30" t="s">
        <v>477</v>
      </c>
      <c r="E235" s="31" t="s">
        <v>464</v>
      </c>
      <c r="F235" s="31" t="n">
        <v>5</v>
      </c>
      <c r="G235" s="32"/>
      <c r="H235" s="32" t="n">
        <f aca="false">G235*1.25</f>
        <v>0</v>
      </c>
      <c r="I235" s="33" t="n">
        <f aca="false">F235*H235</f>
        <v>0</v>
      </c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customFormat="false" ht="14.25" hidden="false" customHeight="true" outlineLevel="0" collapsed="false">
      <c r="A236" s="28" t="s">
        <v>478</v>
      </c>
      <c r="B236" s="29" t="s">
        <v>41</v>
      </c>
      <c r="C236" s="29" t="s">
        <v>479</v>
      </c>
      <c r="D236" s="30" t="s">
        <v>480</v>
      </c>
      <c r="E236" s="31" t="s">
        <v>362</v>
      </c>
      <c r="F236" s="31" t="n">
        <f aca="false">8*5</f>
        <v>40</v>
      </c>
      <c r="G236" s="32"/>
      <c r="H236" s="32" t="n">
        <f aca="false">G236*1.25</f>
        <v>0</v>
      </c>
      <c r="I236" s="33" t="n">
        <f aca="false">F236*H236</f>
        <v>0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customFormat="false" ht="12.75" hidden="false" customHeight="true" outlineLevel="0" collapsed="false">
      <c r="A237" s="80" t="s">
        <v>481</v>
      </c>
      <c r="B237" s="80"/>
      <c r="C237" s="80"/>
      <c r="D237" s="80"/>
      <c r="E237" s="80"/>
      <c r="F237" s="80"/>
      <c r="G237" s="81" t="n">
        <f aca="false">SUM(I10:I236)</f>
        <v>0</v>
      </c>
      <c r="H237" s="81"/>
      <c r="I237" s="81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customFormat="false" ht="12.75" hidden="false" customHeight="true" outlineLevel="0" collapsed="false">
      <c r="A238" s="82"/>
      <c r="B238" s="82"/>
      <c r="C238" s="82"/>
      <c r="D238" s="82"/>
      <c r="E238" s="82"/>
      <c r="F238" s="82"/>
      <c r="G238" s="82"/>
      <c r="H238" s="82"/>
      <c r="I238" s="82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customFormat="false" ht="12.75" hidden="false" customHeight="true" outlineLevel="0" collapsed="false">
      <c r="A239" s="82" t="s">
        <v>482</v>
      </c>
      <c r="B239" s="82"/>
      <c r="C239" s="82"/>
      <c r="D239" s="82"/>
      <c r="E239" s="82"/>
      <c r="F239" s="82"/>
      <c r="G239" s="82"/>
      <c r="H239" s="82"/>
      <c r="I239" s="82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customFormat="false" ht="12.75" hidden="false" customHeight="true" outlineLevel="0" collapsed="false">
      <c r="A240" s="82"/>
      <c r="B240" s="82"/>
      <c r="C240" s="82"/>
      <c r="D240" s="82"/>
      <c r="E240" s="82"/>
      <c r="F240" s="82"/>
      <c r="G240" s="82"/>
      <c r="H240" s="82"/>
      <c r="I240" s="82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customFormat="false" ht="12.75" hidden="false" customHeight="true" outlineLevel="0" collapsed="false">
      <c r="A241" s="83" t="s">
        <v>483</v>
      </c>
      <c r="B241" s="83"/>
      <c r="C241" s="83"/>
      <c r="D241" s="83"/>
      <c r="E241" s="83"/>
      <c r="F241" s="83"/>
      <c r="G241" s="83"/>
      <c r="H241" s="83"/>
      <c r="I241" s="83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customFormat="false" ht="12.75" hidden="false" customHeight="true" outlineLevel="0" collapsed="false">
      <c r="A242" s="84" t="s">
        <v>484</v>
      </c>
      <c r="B242" s="84"/>
      <c r="C242" s="84"/>
      <c r="D242" s="84"/>
      <c r="E242" s="84"/>
      <c r="F242" s="84"/>
      <c r="G242" s="84"/>
      <c r="H242" s="84"/>
      <c r="I242" s="84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customFormat="false" ht="12.75" hidden="false" customHeight="true" outlineLevel="0" collapsed="false">
      <c r="A243" s="84" t="s">
        <v>485</v>
      </c>
      <c r="B243" s="84"/>
      <c r="C243" s="84"/>
      <c r="D243" s="84"/>
      <c r="E243" s="84"/>
      <c r="F243" s="84"/>
      <c r="G243" s="84"/>
      <c r="H243" s="84"/>
      <c r="I243" s="84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customFormat="false" ht="12.75" hidden="false" customHeight="true" outlineLevel="0" collapsed="false">
      <c r="A244" s="85"/>
      <c r="B244" s="86"/>
      <c r="C244" s="86"/>
      <c r="D244" s="86"/>
      <c r="E244" s="86"/>
      <c r="F244" s="86"/>
      <c r="G244" s="86"/>
      <c r="H244" s="86"/>
      <c r="I244" s="87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customFormat="false" ht="12.75" hidden="false" customHeight="true" outlineLevel="0" collapsed="false">
      <c r="A245" s="85"/>
      <c r="B245" s="86"/>
      <c r="C245" s="86"/>
      <c r="D245" s="86"/>
      <c r="E245" s="86"/>
      <c r="F245" s="86"/>
      <c r="G245" s="86"/>
      <c r="H245" s="86"/>
      <c r="I245" s="87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customFormat="false" ht="12.75" hidden="false" customHeight="true" outlineLevel="0" collapsed="false">
      <c r="A246" s="85"/>
      <c r="B246" s="86"/>
      <c r="C246" s="86"/>
      <c r="D246" s="86"/>
      <c r="E246" s="86"/>
      <c r="F246" s="86"/>
      <c r="G246" s="86"/>
      <c r="H246" s="86"/>
      <c r="I246" s="87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customFormat="false" ht="12.75" hidden="false" customHeight="true" outlineLevel="0" collapsed="false">
      <c r="A247" s="88" t="s">
        <v>486</v>
      </c>
      <c r="B247" s="88"/>
      <c r="C247" s="88"/>
      <c r="D247" s="88"/>
      <c r="E247" s="88"/>
      <c r="F247" s="88"/>
      <c r="G247" s="88"/>
      <c r="H247" s="88"/>
      <c r="I247" s="88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customFormat="false" ht="12.75" hidden="false" customHeight="true" outlineLevel="0" collapsed="false">
      <c r="A248" s="88"/>
      <c r="B248" s="88"/>
      <c r="C248" s="88"/>
      <c r="D248" s="88"/>
      <c r="E248" s="88"/>
      <c r="F248" s="88"/>
      <c r="G248" s="88"/>
      <c r="H248" s="88"/>
      <c r="I248" s="88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customFormat="false" ht="12.75" hidden="false" customHeight="true" outlineLevel="0" collapsed="false">
      <c r="A249" s="88"/>
      <c r="B249" s="88"/>
      <c r="C249" s="88"/>
      <c r="D249" s="88"/>
      <c r="E249" s="88"/>
      <c r="F249" s="88"/>
      <c r="G249" s="88"/>
      <c r="H249" s="88"/>
      <c r="I249" s="88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customFormat="false" ht="12.75" hidden="false" customHeight="true" outlineLevel="0" collapsed="false">
      <c r="A250" s="89"/>
      <c r="B250" s="89"/>
      <c r="C250" s="89"/>
      <c r="D250" s="90"/>
      <c r="E250" s="91"/>
      <c r="F250" s="92"/>
      <c r="G250" s="93"/>
      <c r="H250" s="93"/>
      <c r="I250" s="93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customFormat="false" ht="12.75" hidden="false" customHeight="true" outlineLevel="0" collapsed="false">
      <c r="A251" s="89"/>
      <c r="B251" s="89"/>
      <c r="C251" s="89"/>
      <c r="D251" s="90"/>
      <c r="E251" s="91"/>
      <c r="F251" s="92"/>
      <c r="G251" s="93"/>
      <c r="H251" s="93"/>
      <c r="I251" s="93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customFormat="false" ht="12.75" hidden="false" customHeight="true" outlineLevel="0" collapsed="false">
      <c r="A252" s="89"/>
      <c r="B252" s="89"/>
      <c r="C252" s="89"/>
      <c r="D252" s="90"/>
      <c r="E252" s="91"/>
      <c r="F252" s="92"/>
      <c r="G252" s="93"/>
      <c r="H252" s="93"/>
      <c r="I252" s="93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customFormat="false" ht="12.75" hidden="false" customHeight="true" outlineLevel="0" collapsed="false">
      <c r="A253" s="89"/>
      <c r="B253" s="89"/>
      <c r="C253" s="89"/>
      <c r="D253" s="90"/>
      <c r="E253" s="91"/>
      <c r="F253" s="92"/>
      <c r="G253" s="93"/>
      <c r="H253" s="93"/>
      <c r="I253" s="93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customFormat="false" ht="12.75" hidden="false" customHeight="true" outlineLevel="0" collapsed="false">
      <c r="A254" s="89"/>
      <c r="B254" s="89"/>
      <c r="C254" s="89"/>
      <c r="D254" s="90"/>
      <c r="E254" s="91"/>
      <c r="F254" s="92"/>
      <c r="G254" s="93"/>
      <c r="H254" s="93"/>
      <c r="I254" s="93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customFormat="false" ht="12.75" hidden="false" customHeight="true" outlineLevel="0" collapsed="false">
      <c r="A255" s="89"/>
      <c r="B255" s="89"/>
      <c r="C255" s="89"/>
      <c r="D255" s="90"/>
      <c r="E255" s="91"/>
      <c r="F255" s="92"/>
      <c r="G255" s="93"/>
      <c r="H255" s="93"/>
      <c r="I255" s="93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customFormat="false" ht="12.75" hidden="false" customHeight="true" outlineLevel="0" collapsed="false">
      <c r="A256" s="89"/>
      <c r="B256" s="89"/>
      <c r="C256" s="89"/>
      <c r="D256" s="90"/>
      <c r="E256" s="91"/>
      <c r="F256" s="92"/>
      <c r="G256" s="93"/>
      <c r="H256" s="93"/>
      <c r="I256" s="93"/>
      <c r="J256" s="5"/>
      <c r="K256" s="94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customFormat="false" ht="12.75" hidden="false" customHeight="true" outlineLevel="0" collapsed="false">
      <c r="A257" s="89"/>
      <c r="B257" s="89"/>
      <c r="C257" s="89"/>
      <c r="D257" s="90"/>
      <c r="E257" s="91"/>
      <c r="F257" s="92"/>
      <c r="G257" s="93"/>
      <c r="H257" s="93"/>
      <c r="I257" s="93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customFormat="false" ht="12.75" hidden="false" customHeight="true" outlineLevel="0" collapsed="false">
      <c r="A258" s="89"/>
      <c r="B258" s="89"/>
      <c r="C258" s="89"/>
      <c r="D258" s="90"/>
      <c r="E258" s="91"/>
      <c r="F258" s="92"/>
      <c r="G258" s="93"/>
      <c r="H258" s="93"/>
      <c r="I258" s="93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customFormat="false" ht="12.75" hidden="false" customHeight="true" outlineLevel="0" collapsed="false">
      <c r="A259" s="89"/>
      <c r="B259" s="89"/>
      <c r="C259" s="89"/>
      <c r="D259" s="90"/>
      <c r="E259" s="91"/>
      <c r="F259" s="92"/>
      <c r="G259" s="93"/>
      <c r="H259" s="93"/>
      <c r="I259" s="93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customFormat="false" ht="12.75" hidden="false" customHeight="true" outlineLevel="0" collapsed="false">
      <c r="A260" s="89"/>
      <c r="B260" s="89"/>
      <c r="C260" s="89"/>
      <c r="D260" s="90"/>
      <c r="E260" s="91"/>
      <c r="F260" s="92"/>
      <c r="G260" s="93"/>
      <c r="H260" s="93"/>
      <c r="I260" s="93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customFormat="false" ht="12.75" hidden="false" customHeight="true" outlineLevel="0" collapsed="false">
      <c r="A261" s="89"/>
      <c r="B261" s="89"/>
      <c r="C261" s="89"/>
      <c r="D261" s="90"/>
      <c r="E261" s="91"/>
      <c r="F261" s="92"/>
      <c r="G261" s="93"/>
      <c r="H261" s="93"/>
      <c r="I261" s="93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customFormat="false" ht="12.75" hidden="false" customHeight="true" outlineLevel="0" collapsed="false">
      <c r="A262" s="89"/>
      <c r="B262" s="89"/>
      <c r="C262" s="89"/>
      <c r="D262" s="90"/>
      <c r="E262" s="91"/>
      <c r="F262" s="92"/>
      <c r="G262" s="93"/>
      <c r="H262" s="93"/>
      <c r="I262" s="93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customFormat="false" ht="12.75" hidden="false" customHeight="true" outlineLevel="0" collapsed="false">
      <c r="A263" s="89"/>
      <c r="B263" s="89"/>
      <c r="C263" s="89"/>
      <c r="D263" s="90"/>
      <c r="E263" s="91"/>
      <c r="F263" s="92"/>
      <c r="G263" s="93"/>
      <c r="H263" s="93"/>
      <c r="I263" s="93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customFormat="false" ht="12.75" hidden="false" customHeight="true" outlineLevel="0" collapsed="false">
      <c r="A264" s="89"/>
      <c r="B264" s="89"/>
      <c r="C264" s="89"/>
      <c r="D264" s="90"/>
      <c r="E264" s="91"/>
      <c r="F264" s="92"/>
      <c r="G264" s="93"/>
      <c r="H264" s="93"/>
      <c r="I264" s="93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customFormat="false" ht="12.75" hidden="false" customHeight="true" outlineLevel="0" collapsed="false">
      <c r="A265" s="89"/>
      <c r="B265" s="89"/>
      <c r="C265" s="89"/>
      <c r="D265" s="90"/>
      <c r="E265" s="91"/>
      <c r="F265" s="92"/>
      <c r="G265" s="93"/>
      <c r="H265" s="93"/>
      <c r="I265" s="93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customFormat="false" ht="12.75" hidden="false" customHeight="true" outlineLevel="0" collapsed="false">
      <c r="A266" s="89"/>
      <c r="B266" s="89"/>
      <c r="C266" s="89"/>
      <c r="D266" s="90"/>
      <c r="E266" s="91"/>
      <c r="F266" s="92"/>
      <c r="G266" s="93"/>
      <c r="H266" s="93"/>
      <c r="I266" s="93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customFormat="false" ht="12.75" hidden="false" customHeight="true" outlineLevel="0" collapsed="false">
      <c r="A267" s="89"/>
      <c r="B267" s="89"/>
      <c r="C267" s="89"/>
      <c r="D267" s="90"/>
      <c r="E267" s="91"/>
      <c r="F267" s="92"/>
      <c r="G267" s="93"/>
      <c r="H267" s="93"/>
      <c r="I267" s="93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customFormat="false" ht="12.75" hidden="false" customHeight="true" outlineLevel="0" collapsed="false">
      <c r="A268" s="89"/>
      <c r="B268" s="89"/>
      <c r="C268" s="89"/>
      <c r="D268" s="90"/>
      <c r="E268" s="91"/>
      <c r="F268" s="92"/>
      <c r="G268" s="93"/>
      <c r="H268" s="93"/>
      <c r="I268" s="93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customFormat="false" ht="12.75" hidden="false" customHeight="true" outlineLevel="0" collapsed="false">
      <c r="A269" s="89"/>
      <c r="B269" s="89"/>
      <c r="C269" s="89"/>
      <c r="D269" s="90"/>
      <c r="E269" s="91"/>
      <c r="F269" s="92"/>
      <c r="G269" s="93"/>
      <c r="H269" s="93"/>
      <c r="I269" s="93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customFormat="false" ht="12.75" hidden="false" customHeight="true" outlineLevel="0" collapsed="false">
      <c r="A270" s="89"/>
      <c r="B270" s="89"/>
      <c r="C270" s="89"/>
      <c r="D270" s="90"/>
      <c r="E270" s="91"/>
      <c r="F270" s="92"/>
      <c r="G270" s="93"/>
      <c r="H270" s="93"/>
      <c r="I270" s="93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customFormat="false" ht="12.75" hidden="false" customHeight="true" outlineLevel="0" collapsed="false">
      <c r="A271" s="89"/>
      <c r="B271" s="89"/>
      <c r="C271" s="89"/>
      <c r="D271" s="90"/>
      <c r="E271" s="91"/>
      <c r="F271" s="92"/>
      <c r="G271" s="93"/>
      <c r="H271" s="93"/>
      <c r="I271" s="93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customFormat="false" ht="12.75" hidden="false" customHeight="true" outlineLevel="0" collapsed="false">
      <c r="A272" s="89"/>
      <c r="B272" s="89"/>
      <c r="C272" s="89"/>
      <c r="D272" s="90"/>
      <c r="E272" s="91"/>
      <c r="F272" s="92"/>
      <c r="G272" s="93"/>
      <c r="H272" s="93"/>
      <c r="I272" s="93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customFormat="false" ht="12.75" hidden="false" customHeight="true" outlineLevel="0" collapsed="false">
      <c r="A273" s="89"/>
      <c r="B273" s="89"/>
      <c r="C273" s="89"/>
      <c r="D273" s="90"/>
      <c r="E273" s="91"/>
      <c r="F273" s="92"/>
      <c r="G273" s="93"/>
      <c r="H273" s="93"/>
      <c r="I273" s="93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customFormat="false" ht="12.75" hidden="false" customHeight="true" outlineLevel="0" collapsed="false">
      <c r="A274" s="89"/>
      <c r="B274" s="89"/>
      <c r="C274" s="89"/>
      <c r="D274" s="90"/>
      <c r="E274" s="91"/>
      <c r="F274" s="92"/>
      <c r="G274" s="93"/>
      <c r="H274" s="93"/>
      <c r="I274" s="93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customFormat="false" ht="12.75" hidden="false" customHeight="true" outlineLevel="0" collapsed="false">
      <c r="A275" s="89"/>
      <c r="B275" s="89"/>
      <c r="C275" s="89"/>
      <c r="D275" s="90"/>
      <c r="E275" s="91"/>
      <c r="F275" s="92"/>
      <c r="G275" s="93"/>
      <c r="H275" s="93"/>
      <c r="I275" s="93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customFormat="false" ht="12.75" hidden="false" customHeight="true" outlineLevel="0" collapsed="false">
      <c r="A276" s="89"/>
      <c r="B276" s="89"/>
      <c r="C276" s="89"/>
      <c r="D276" s="90"/>
      <c r="E276" s="91"/>
      <c r="F276" s="92"/>
      <c r="G276" s="93"/>
      <c r="H276" s="93"/>
      <c r="I276" s="93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customFormat="false" ht="12.75" hidden="false" customHeight="true" outlineLevel="0" collapsed="false">
      <c r="A277" s="89"/>
      <c r="B277" s="89"/>
      <c r="C277" s="89"/>
      <c r="D277" s="90"/>
      <c r="E277" s="91"/>
      <c r="F277" s="92"/>
      <c r="G277" s="93"/>
      <c r="H277" s="93"/>
      <c r="I277" s="93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customFormat="false" ht="12.75" hidden="false" customHeight="true" outlineLevel="0" collapsed="false">
      <c r="A278" s="89"/>
      <c r="B278" s="89"/>
      <c r="C278" s="89"/>
      <c r="D278" s="90"/>
      <c r="E278" s="91"/>
      <c r="F278" s="92"/>
      <c r="G278" s="93"/>
      <c r="H278" s="93"/>
      <c r="I278" s="93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customFormat="false" ht="12.75" hidden="false" customHeight="true" outlineLevel="0" collapsed="false">
      <c r="A279" s="89"/>
      <c r="B279" s="89"/>
      <c r="C279" s="89"/>
      <c r="D279" s="90"/>
      <c r="E279" s="91"/>
      <c r="F279" s="92"/>
      <c r="G279" s="93"/>
      <c r="H279" s="93"/>
      <c r="I279" s="93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customFormat="false" ht="12.75" hidden="false" customHeight="true" outlineLevel="0" collapsed="false">
      <c r="A280" s="89"/>
      <c r="B280" s="89"/>
      <c r="C280" s="89"/>
      <c r="D280" s="90"/>
      <c r="E280" s="91"/>
      <c r="F280" s="92"/>
      <c r="G280" s="93"/>
      <c r="H280" s="93"/>
      <c r="I280" s="93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customFormat="false" ht="12.75" hidden="false" customHeight="true" outlineLevel="0" collapsed="false">
      <c r="A281" s="89"/>
      <c r="B281" s="89"/>
      <c r="C281" s="89"/>
      <c r="D281" s="90"/>
      <c r="E281" s="91"/>
      <c r="F281" s="92"/>
      <c r="G281" s="93"/>
      <c r="H281" s="93"/>
      <c r="I281" s="93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customFormat="false" ht="12.75" hidden="false" customHeight="true" outlineLevel="0" collapsed="false">
      <c r="A282" s="89"/>
      <c r="B282" s="89"/>
      <c r="C282" s="89"/>
      <c r="D282" s="90"/>
      <c r="E282" s="91"/>
      <c r="F282" s="92"/>
      <c r="G282" s="93"/>
      <c r="H282" s="93"/>
      <c r="I282" s="93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customFormat="false" ht="12.75" hidden="false" customHeight="true" outlineLevel="0" collapsed="false">
      <c r="A283" s="89"/>
      <c r="B283" s="89"/>
      <c r="C283" s="89"/>
      <c r="D283" s="90"/>
      <c r="E283" s="91"/>
      <c r="F283" s="92"/>
      <c r="G283" s="93"/>
      <c r="H283" s="93"/>
      <c r="I283" s="93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customFormat="false" ht="12.75" hidden="false" customHeight="true" outlineLevel="0" collapsed="false">
      <c r="A284" s="89"/>
      <c r="B284" s="89"/>
      <c r="C284" s="89"/>
      <c r="D284" s="90"/>
      <c r="E284" s="91"/>
      <c r="F284" s="92"/>
      <c r="G284" s="93"/>
      <c r="H284" s="93"/>
      <c r="I284" s="93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customFormat="false" ht="12.75" hidden="false" customHeight="true" outlineLevel="0" collapsed="false">
      <c r="A285" s="89"/>
      <c r="B285" s="89"/>
      <c r="C285" s="89"/>
      <c r="D285" s="90"/>
      <c r="E285" s="91"/>
      <c r="F285" s="92"/>
      <c r="G285" s="93"/>
      <c r="H285" s="93"/>
      <c r="I285" s="93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customFormat="false" ht="12.75" hidden="false" customHeight="true" outlineLevel="0" collapsed="false">
      <c r="A286" s="89"/>
      <c r="B286" s="89"/>
      <c r="C286" s="89"/>
      <c r="D286" s="90"/>
      <c r="E286" s="91"/>
      <c r="F286" s="92"/>
      <c r="G286" s="93"/>
      <c r="H286" s="93"/>
      <c r="I286" s="93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customFormat="false" ht="12.75" hidden="false" customHeight="true" outlineLevel="0" collapsed="false">
      <c r="A287" s="89"/>
      <c r="B287" s="89"/>
      <c r="C287" s="89"/>
      <c r="D287" s="90"/>
      <c r="E287" s="91"/>
      <c r="F287" s="92"/>
      <c r="G287" s="93"/>
      <c r="H287" s="93"/>
      <c r="I287" s="93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customFormat="false" ht="12.75" hidden="false" customHeight="true" outlineLevel="0" collapsed="false">
      <c r="A288" s="89"/>
      <c r="B288" s="89"/>
      <c r="C288" s="89"/>
      <c r="D288" s="90"/>
      <c r="E288" s="91"/>
      <c r="F288" s="92"/>
      <c r="G288" s="93"/>
      <c r="H288" s="93"/>
      <c r="I288" s="93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customFormat="false" ht="12.75" hidden="false" customHeight="true" outlineLevel="0" collapsed="false">
      <c r="A289" s="89"/>
      <c r="B289" s="89"/>
      <c r="C289" s="89"/>
      <c r="D289" s="90"/>
      <c r="E289" s="91"/>
      <c r="F289" s="92"/>
      <c r="G289" s="93"/>
      <c r="H289" s="93"/>
      <c r="I289" s="93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customFormat="false" ht="12.75" hidden="false" customHeight="true" outlineLevel="0" collapsed="false">
      <c r="A290" s="89"/>
      <c r="B290" s="89"/>
      <c r="C290" s="89"/>
      <c r="D290" s="90"/>
      <c r="E290" s="91"/>
      <c r="F290" s="92"/>
      <c r="G290" s="93"/>
      <c r="H290" s="93"/>
      <c r="I290" s="93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customFormat="false" ht="12.75" hidden="false" customHeight="true" outlineLevel="0" collapsed="false">
      <c r="A291" s="89"/>
      <c r="B291" s="89"/>
      <c r="C291" s="89"/>
      <c r="D291" s="90"/>
      <c r="E291" s="91"/>
      <c r="F291" s="92"/>
      <c r="G291" s="93"/>
      <c r="H291" s="93"/>
      <c r="I291" s="93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customFormat="false" ht="12.75" hidden="false" customHeight="true" outlineLevel="0" collapsed="false">
      <c r="A292" s="89"/>
      <c r="B292" s="89"/>
      <c r="C292" s="89"/>
      <c r="D292" s="90"/>
      <c r="E292" s="91"/>
      <c r="F292" s="92"/>
      <c r="G292" s="93"/>
      <c r="H292" s="93"/>
      <c r="I292" s="93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customFormat="false" ht="12.75" hidden="false" customHeight="true" outlineLevel="0" collapsed="false">
      <c r="A293" s="89"/>
      <c r="B293" s="89"/>
      <c r="C293" s="89"/>
      <c r="D293" s="90"/>
      <c r="E293" s="91"/>
      <c r="F293" s="92"/>
      <c r="G293" s="93"/>
      <c r="H293" s="93"/>
      <c r="I293" s="93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customFormat="false" ht="12.75" hidden="false" customHeight="true" outlineLevel="0" collapsed="false">
      <c r="A294" s="89"/>
      <c r="B294" s="89"/>
      <c r="C294" s="89"/>
      <c r="D294" s="90"/>
      <c r="E294" s="91"/>
      <c r="F294" s="92"/>
      <c r="G294" s="93"/>
      <c r="H294" s="93"/>
      <c r="I294" s="93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customFormat="false" ht="12.75" hidden="false" customHeight="true" outlineLevel="0" collapsed="false">
      <c r="A295" s="89"/>
      <c r="B295" s="89"/>
      <c r="C295" s="89"/>
      <c r="D295" s="90"/>
      <c r="E295" s="91"/>
      <c r="F295" s="92"/>
      <c r="G295" s="93"/>
      <c r="H295" s="93"/>
      <c r="I295" s="93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customFormat="false" ht="12.75" hidden="false" customHeight="true" outlineLevel="0" collapsed="false">
      <c r="A296" s="89"/>
      <c r="B296" s="89"/>
      <c r="C296" s="89"/>
      <c r="D296" s="90"/>
      <c r="E296" s="91"/>
      <c r="F296" s="92"/>
      <c r="G296" s="93"/>
      <c r="H296" s="93"/>
      <c r="I296" s="93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customFormat="false" ht="12.75" hidden="false" customHeight="true" outlineLevel="0" collapsed="false">
      <c r="A297" s="89"/>
      <c r="B297" s="89"/>
      <c r="C297" s="89"/>
      <c r="D297" s="90"/>
      <c r="E297" s="91"/>
      <c r="F297" s="92"/>
      <c r="G297" s="93"/>
      <c r="H297" s="93"/>
      <c r="I297" s="93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customFormat="false" ht="12.75" hidden="false" customHeight="true" outlineLevel="0" collapsed="false">
      <c r="A298" s="89"/>
      <c r="B298" s="89"/>
      <c r="C298" s="89"/>
      <c r="D298" s="90"/>
      <c r="E298" s="91"/>
      <c r="F298" s="92"/>
      <c r="G298" s="93"/>
      <c r="H298" s="93"/>
      <c r="I298" s="93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customFormat="false" ht="12.75" hidden="false" customHeight="true" outlineLevel="0" collapsed="false">
      <c r="A299" s="89"/>
      <c r="B299" s="89"/>
      <c r="C299" s="89"/>
      <c r="D299" s="90"/>
      <c r="E299" s="91"/>
      <c r="F299" s="92"/>
      <c r="G299" s="93"/>
      <c r="H299" s="93"/>
      <c r="I299" s="93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customFormat="false" ht="12.75" hidden="false" customHeight="true" outlineLevel="0" collapsed="false">
      <c r="A300" s="89"/>
      <c r="B300" s="89"/>
      <c r="C300" s="89"/>
      <c r="D300" s="90"/>
      <c r="E300" s="91"/>
      <c r="F300" s="92"/>
      <c r="G300" s="93"/>
      <c r="H300" s="93"/>
      <c r="I300" s="93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customFormat="false" ht="12.75" hidden="false" customHeight="true" outlineLevel="0" collapsed="false">
      <c r="A301" s="89"/>
      <c r="B301" s="89"/>
      <c r="C301" s="89"/>
      <c r="D301" s="90"/>
      <c r="E301" s="91"/>
      <c r="F301" s="92"/>
      <c r="G301" s="93"/>
      <c r="H301" s="93"/>
      <c r="I301" s="93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customFormat="false" ht="12.75" hidden="false" customHeight="true" outlineLevel="0" collapsed="false">
      <c r="A302" s="89"/>
      <c r="B302" s="89"/>
      <c r="C302" s="89"/>
      <c r="D302" s="90"/>
      <c r="E302" s="91"/>
      <c r="F302" s="92"/>
      <c r="G302" s="93"/>
      <c r="H302" s="93"/>
      <c r="I302" s="93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customFormat="false" ht="12.75" hidden="false" customHeight="true" outlineLevel="0" collapsed="false">
      <c r="A303" s="89"/>
      <c r="B303" s="89"/>
      <c r="C303" s="89"/>
      <c r="D303" s="90"/>
      <c r="E303" s="91"/>
      <c r="F303" s="92"/>
      <c r="G303" s="93"/>
      <c r="H303" s="93"/>
      <c r="I303" s="93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customFormat="false" ht="12.75" hidden="false" customHeight="true" outlineLevel="0" collapsed="false">
      <c r="A304" s="89"/>
      <c r="B304" s="89"/>
      <c r="C304" s="89"/>
      <c r="D304" s="90"/>
      <c r="E304" s="91"/>
      <c r="F304" s="92"/>
      <c r="G304" s="93"/>
      <c r="H304" s="93"/>
      <c r="I304" s="93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customFormat="false" ht="12.75" hidden="false" customHeight="true" outlineLevel="0" collapsed="false">
      <c r="A305" s="89"/>
      <c r="B305" s="89"/>
      <c r="C305" s="89"/>
      <c r="D305" s="90"/>
      <c r="E305" s="91"/>
      <c r="F305" s="92"/>
      <c r="G305" s="93"/>
      <c r="H305" s="93"/>
      <c r="I305" s="93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customFormat="false" ht="12.75" hidden="false" customHeight="true" outlineLevel="0" collapsed="false">
      <c r="A306" s="89"/>
      <c r="B306" s="89"/>
      <c r="C306" s="89"/>
      <c r="D306" s="90"/>
      <c r="E306" s="91"/>
      <c r="F306" s="92"/>
      <c r="G306" s="93"/>
      <c r="H306" s="93"/>
      <c r="I306" s="93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customFormat="false" ht="12.75" hidden="false" customHeight="true" outlineLevel="0" collapsed="false">
      <c r="A307" s="89"/>
      <c r="B307" s="89"/>
      <c r="C307" s="89"/>
      <c r="D307" s="90"/>
      <c r="E307" s="91"/>
      <c r="F307" s="92"/>
      <c r="G307" s="93"/>
      <c r="H307" s="93"/>
      <c r="I307" s="93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customFormat="false" ht="12.75" hidden="false" customHeight="true" outlineLevel="0" collapsed="false">
      <c r="A308" s="89"/>
      <c r="B308" s="89"/>
      <c r="C308" s="89"/>
      <c r="D308" s="90"/>
      <c r="E308" s="91"/>
      <c r="F308" s="92"/>
      <c r="G308" s="93"/>
      <c r="H308" s="93"/>
      <c r="I308" s="93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customFormat="false" ht="12.75" hidden="false" customHeight="true" outlineLevel="0" collapsed="false">
      <c r="A309" s="89"/>
      <c r="B309" s="89"/>
      <c r="C309" s="89"/>
      <c r="D309" s="90"/>
      <c r="E309" s="91"/>
      <c r="F309" s="92"/>
      <c r="G309" s="93"/>
      <c r="H309" s="93"/>
      <c r="I309" s="93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customFormat="false" ht="12.75" hidden="false" customHeight="true" outlineLevel="0" collapsed="false">
      <c r="A310" s="89"/>
      <c r="B310" s="89"/>
      <c r="C310" s="89"/>
      <c r="D310" s="90"/>
      <c r="E310" s="91"/>
      <c r="F310" s="92"/>
      <c r="G310" s="93"/>
      <c r="H310" s="93"/>
      <c r="I310" s="93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customFormat="false" ht="12.75" hidden="false" customHeight="true" outlineLevel="0" collapsed="false">
      <c r="A311" s="89"/>
      <c r="B311" s="89"/>
      <c r="C311" s="89"/>
      <c r="D311" s="90"/>
      <c r="E311" s="91"/>
      <c r="F311" s="92"/>
      <c r="G311" s="93"/>
      <c r="H311" s="93"/>
      <c r="I311" s="93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customFormat="false" ht="12.75" hidden="false" customHeight="true" outlineLevel="0" collapsed="false">
      <c r="A312" s="89"/>
      <c r="B312" s="89"/>
      <c r="C312" s="89"/>
      <c r="D312" s="90"/>
      <c r="E312" s="91"/>
      <c r="F312" s="92"/>
      <c r="G312" s="93"/>
      <c r="H312" s="93"/>
      <c r="I312" s="93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customFormat="false" ht="12.75" hidden="false" customHeight="true" outlineLevel="0" collapsed="false">
      <c r="A313" s="89"/>
      <c r="B313" s="89"/>
      <c r="C313" s="89"/>
      <c r="D313" s="90"/>
      <c r="E313" s="91"/>
      <c r="F313" s="92"/>
      <c r="G313" s="93"/>
      <c r="H313" s="93"/>
      <c r="I313" s="93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customFormat="false" ht="12.75" hidden="false" customHeight="true" outlineLevel="0" collapsed="false">
      <c r="A314" s="89"/>
      <c r="B314" s="89"/>
      <c r="C314" s="89"/>
      <c r="D314" s="90"/>
      <c r="E314" s="91"/>
      <c r="F314" s="92"/>
      <c r="G314" s="93"/>
      <c r="H314" s="93"/>
      <c r="I314" s="93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customFormat="false" ht="12.75" hidden="false" customHeight="true" outlineLevel="0" collapsed="false">
      <c r="A315" s="89"/>
      <c r="B315" s="89"/>
      <c r="C315" s="89"/>
      <c r="D315" s="90"/>
      <c r="E315" s="91"/>
      <c r="F315" s="92"/>
      <c r="G315" s="93"/>
      <c r="H315" s="93"/>
      <c r="I315" s="93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customFormat="false" ht="12.75" hidden="false" customHeight="true" outlineLevel="0" collapsed="false">
      <c r="A316" s="89"/>
      <c r="B316" s="89"/>
      <c r="C316" s="89"/>
      <c r="D316" s="90"/>
      <c r="E316" s="91"/>
      <c r="F316" s="92"/>
      <c r="G316" s="93"/>
      <c r="H316" s="93"/>
      <c r="I316" s="93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customFormat="false" ht="12.75" hidden="false" customHeight="true" outlineLevel="0" collapsed="false">
      <c r="A317" s="89"/>
      <c r="B317" s="89"/>
      <c r="C317" s="89"/>
      <c r="D317" s="90"/>
      <c r="E317" s="91"/>
      <c r="F317" s="92"/>
      <c r="G317" s="93"/>
      <c r="H317" s="93"/>
      <c r="I317" s="93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customFormat="false" ht="12.75" hidden="false" customHeight="true" outlineLevel="0" collapsed="false">
      <c r="A318" s="89"/>
      <c r="B318" s="89"/>
      <c r="C318" s="89"/>
      <c r="D318" s="90"/>
      <c r="E318" s="91"/>
      <c r="F318" s="92"/>
      <c r="G318" s="93"/>
      <c r="H318" s="93"/>
      <c r="I318" s="93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customFormat="false" ht="12.75" hidden="false" customHeight="true" outlineLevel="0" collapsed="false">
      <c r="A319" s="89"/>
      <c r="B319" s="89"/>
      <c r="C319" s="89"/>
      <c r="D319" s="90"/>
      <c r="E319" s="91"/>
      <c r="F319" s="92"/>
      <c r="G319" s="93"/>
      <c r="H319" s="93"/>
      <c r="I319" s="93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customFormat="false" ht="12.75" hidden="false" customHeight="true" outlineLevel="0" collapsed="false">
      <c r="A320" s="89"/>
      <c r="B320" s="89"/>
      <c r="C320" s="89"/>
      <c r="D320" s="90"/>
      <c r="E320" s="91"/>
      <c r="F320" s="92"/>
      <c r="G320" s="93"/>
      <c r="H320" s="93"/>
      <c r="I320" s="93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customFormat="false" ht="12.75" hidden="false" customHeight="true" outlineLevel="0" collapsed="false">
      <c r="A321" s="89"/>
      <c r="B321" s="89"/>
      <c r="C321" s="89"/>
      <c r="D321" s="90"/>
      <c r="E321" s="91"/>
      <c r="F321" s="92"/>
      <c r="G321" s="93"/>
      <c r="H321" s="93"/>
      <c r="I321" s="93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customFormat="false" ht="12.75" hidden="false" customHeight="true" outlineLevel="0" collapsed="false">
      <c r="A322" s="89"/>
      <c r="B322" s="89"/>
      <c r="C322" s="89"/>
      <c r="D322" s="90"/>
      <c r="E322" s="91"/>
      <c r="F322" s="92"/>
      <c r="G322" s="93"/>
      <c r="H322" s="93"/>
      <c r="I322" s="93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customFormat="false" ht="12.75" hidden="false" customHeight="true" outlineLevel="0" collapsed="false">
      <c r="A323" s="89"/>
      <c r="B323" s="89"/>
      <c r="C323" s="89"/>
      <c r="D323" s="90"/>
      <c r="E323" s="91"/>
      <c r="F323" s="92"/>
      <c r="G323" s="93"/>
      <c r="H323" s="93"/>
      <c r="I323" s="93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customFormat="false" ht="12.75" hidden="false" customHeight="true" outlineLevel="0" collapsed="false">
      <c r="A324" s="89"/>
      <c r="B324" s="89"/>
      <c r="C324" s="89"/>
      <c r="D324" s="90"/>
      <c r="E324" s="91"/>
      <c r="F324" s="92"/>
      <c r="G324" s="93"/>
      <c r="H324" s="93"/>
      <c r="I324" s="93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customFormat="false" ht="12.75" hidden="false" customHeight="true" outlineLevel="0" collapsed="false">
      <c r="A325" s="89"/>
      <c r="B325" s="89"/>
      <c r="C325" s="89"/>
      <c r="D325" s="90"/>
      <c r="E325" s="91"/>
      <c r="F325" s="92"/>
      <c r="G325" s="93"/>
      <c r="H325" s="93"/>
      <c r="I325" s="93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customFormat="false" ht="12.75" hidden="false" customHeight="true" outlineLevel="0" collapsed="false">
      <c r="A326" s="89"/>
      <c r="B326" s="89"/>
      <c r="C326" s="89"/>
      <c r="D326" s="90"/>
      <c r="E326" s="91"/>
      <c r="F326" s="92"/>
      <c r="G326" s="93"/>
      <c r="H326" s="93"/>
      <c r="I326" s="93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customFormat="false" ht="12.75" hidden="false" customHeight="true" outlineLevel="0" collapsed="false">
      <c r="A327" s="89"/>
      <c r="B327" s="89"/>
      <c r="C327" s="89"/>
      <c r="D327" s="90"/>
      <c r="E327" s="91"/>
      <c r="F327" s="92"/>
      <c r="G327" s="93"/>
      <c r="H327" s="93"/>
      <c r="I327" s="93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customFormat="false" ht="12.75" hidden="false" customHeight="true" outlineLevel="0" collapsed="false">
      <c r="A328" s="89"/>
      <c r="B328" s="89"/>
      <c r="C328" s="89"/>
      <c r="D328" s="90"/>
      <c r="E328" s="91"/>
      <c r="F328" s="92"/>
      <c r="G328" s="93"/>
      <c r="H328" s="93"/>
      <c r="I328" s="93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customFormat="false" ht="12.75" hidden="false" customHeight="true" outlineLevel="0" collapsed="false">
      <c r="A329" s="89"/>
      <c r="B329" s="89"/>
      <c r="C329" s="89"/>
      <c r="D329" s="90"/>
      <c r="E329" s="91"/>
      <c r="F329" s="92"/>
      <c r="G329" s="93"/>
      <c r="H329" s="93"/>
      <c r="I329" s="93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customFormat="false" ht="12.75" hidden="false" customHeight="true" outlineLevel="0" collapsed="false">
      <c r="A330" s="89"/>
      <c r="B330" s="89"/>
      <c r="C330" s="89"/>
      <c r="D330" s="90"/>
      <c r="E330" s="91"/>
      <c r="F330" s="92"/>
      <c r="G330" s="93"/>
      <c r="H330" s="93"/>
      <c r="I330" s="93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customFormat="false" ht="12.75" hidden="false" customHeight="true" outlineLevel="0" collapsed="false">
      <c r="A331" s="89"/>
      <c r="B331" s="89"/>
      <c r="C331" s="89"/>
      <c r="D331" s="90"/>
      <c r="E331" s="91"/>
      <c r="F331" s="92"/>
      <c r="G331" s="93"/>
      <c r="H331" s="93"/>
      <c r="I331" s="93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customFormat="false" ht="12.75" hidden="false" customHeight="true" outlineLevel="0" collapsed="false">
      <c r="A332" s="89"/>
      <c r="B332" s="89"/>
      <c r="C332" s="89"/>
      <c r="D332" s="90"/>
      <c r="E332" s="91"/>
      <c r="F332" s="92"/>
      <c r="G332" s="93"/>
      <c r="H332" s="93"/>
      <c r="I332" s="93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customFormat="false" ht="12.75" hidden="false" customHeight="true" outlineLevel="0" collapsed="false">
      <c r="A333" s="89"/>
      <c r="B333" s="89"/>
      <c r="C333" s="89"/>
      <c r="D333" s="90"/>
      <c r="E333" s="91"/>
      <c r="F333" s="92"/>
      <c r="G333" s="93"/>
      <c r="H333" s="93"/>
      <c r="I333" s="93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customFormat="false" ht="12.75" hidden="false" customHeight="true" outlineLevel="0" collapsed="false">
      <c r="A334" s="89"/>
      <c r="B334" s="89"/>
      <c r="C334" s="89"/>
      <c r="D334" s="90"/>
      <c r="E334" s="91"/>
      <c r="F334" s="92"/>
      <c r="G334" s="93"/>
      <c r="H334" s="93"/>
      <c r="I334" s="93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customFormat="false" ht="12.75" hidden="false" customHeight="true" outlineLevel="0" collapsed="false">
      <c r="A335" s="89"/>
      <c r="B335" s="89"/>
      <c r="C335" s="89"/>
      <c r="D335" s="90"/>
      <c r="E335" s="91"/>
      <c r="F335" s="92"/>
      <c r="G335" s="93"/>
      <c r="H335" s="93"/>
      <c r="I335" s="93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customFormat="false" ht="12.75" hidden="false" customHeight="true" outlineLevel="0" collapsed="false">
      <c r="A336" s="89"/>
      <c r="B336" s="89"/>
      <c r="C336" s="89"/>
      <c r="D336" s="90"/>
      <c r="E336" s="91"/>
      <c r="F336" s="92"/>
      <c r="G336" s="93"/>
      <c r="H336" s="93"/>
      <c r="I336" s="93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customFormat="false" ht="12.75" hidden="false" customHeight="true" outlineLevel="0" collapsed="false">
      <c r="A337" s="89"/>
      <c r="B337" s="89"/>
      <c r="C337" s="89"/>
      <c r="D337" s="90"/>
      <c r="E337" s="91"/>
      <c r="F337" s="92"/>
      <c r="G337" s="93"/>
      <c r="H337" s="93"/>
      <c r="I337" s="93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customFormat="false" ht="12.75" hidden="false" customHeight="true" outlineLevel="0" collapsed="false">
      <c r="A338" s="89"/>
      <c r="B338" s="89"/>
      <c r="C338" s="89"/>
      <c r="D338" s="90"/>
      <c r="E338" s="91"/>
      <c r="F338" s="92"/>
      <c r="G338" s="93"/>
      <c r="H338" s="93"/>
      <c r="I338" s="93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customFormat="false" ht="12.75" hidden="false" customHeight="true" outlineLevel="0" collapsed="false">
      <c r="A339" s="89"/>
      <c r="B339" s="89"/>
      <c r="C339" s="89"/>
      <c r="D339" s="90"/>
      <c r="E339" s="91"/>
      <c r="F339" s="92"/>
      <c r="G339" s="93"/>
      <c r="H339" s="93"/>
      <c r="I339" s="93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customFormat="false" ht="12.75" hidden="false" customHeight="true" outlineLevel="0" collapsed="false">
      <c r="A340" s="89"/>
      <c r="B340" s="89"/>
      <c r="C340" s="89"/>
      <c r="D340" s="90"/>
      <c r="E340" s="91"/>
      <c r="F340" s="92"/>
      <c r="G340" s="93"/>
      <c r="H340" s="93"/>
      <c r="I340" s="93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customFormat="false" ht="12.75" hidden="false" customHeight="true" outlineLevel="0" collapsed="false">
      <c r="A341" s="89"/>
      <c r="B341" s="89"/>
      <c r="C341" s="89"/>
      <c r="D341" s="90"/>
      <c r="E341" s="91"/>
      <c r="F341" s="92"/>
      <c r="G341" s="93"/>
      <c r="H341" s="93"/>
      <c r="I341" s="93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customFormat="false" ht="12.75" hidden="false" customHeight="true" outlineLevel="0" collapsed="false">
      <c r="A342" s="89"/>
      <c r="B342" s="89"/>
      <c r="C342" s="89"/>
      <c r="D342" s="90"/>
      <c r="E342" s="91"/>
      <c r="F342" s="92"/>
      <c r="G342" s="93"/>
      <c r="H342" s="93"/>
      <c r="I342" s="93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customFormat="false" ht="12.75" hidden="false" customHeight="true" outlineLevel="0" collapsed="false">
      <c r="A343" s="89"/>
      <c r="B343" s="89"/>
      <c r="C343" s="89"/>
      <c r="D343" s="90"/>
      <c r="E343" s="91"/>
      <c r="F343" s="92"/>
      <c r="G343" s="93"/>
      <c r="H343" s="93"/>
      <c r="I343" s="93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customFormat="false" ht="12.75" hidden="false" customHeight="true" outlineLevel="0" collapsed="false">
      <c r="A344" s="89"/>
      <c r="B344" s="89"/>
      <c r="C344" s="89"/>
      <c r="D344" s="90"/>
      <c r="E344" s="91"/>
      <c r="F344" s="92"/>
      <c r="G344" s="93"/>
      <c r="H344" s="93"/>
      <c r="I344" s="93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customFormat="false" ht="12.75" hidden="false" customHeight="true" outlineLevel="0" collapsed="false">
      <c r="A345" s="89"/>
      <c r="B345" s="89"/>
      <c r="C345" s="89"/>
      <c r="D345" s="90"/>
      <c r="E345" s="91"/>
      <c r="F345" s="92"/>
      <c r="G345" s="93"/>
      <c r="H345" s="93"/>
      <c r="I345" s="93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customFormat="false" ht="12.75" hidden="false" customHeight="true" outlineLevel="0" collapsed="false">
      <c r="A346" s="89"/>
      <c r="B346" s="89"/>
      <c r="C346" s="89"/>
      <c r="D346" s="90"/>
      <c r="E346" s="91"/>
      <c r="F346" s="92"/>
      <c r="G346" s="93"/>
      <c r="H346" s="93"/>
      <c r="I346" s="93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customFormat="false" ht="12.75" hidden="false" customHeight="true" outlineLevel="0" collapsed="false">
      <c r="A347" s="89"/>
      <c r="B347" s="89"/>
      <c r="C347" s="89"/>
      <c r="D347" s="90"/>
      <c r="E347" s="91"/>
      <c r="F347" s="92"/>
      <c r="G347" s="93"/>
      <c r="H347" s="93"/>
      <c r="I347" s="93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customFormat="false" ht="12.75" hidden="false" customHeight="true" outlineLevel="0" collapsed="false">
      <c r="A348" s="89"/>
      <c r="B348" s="89"/>
      <c r="C348" s="89"/>
      <c r="D348" s="90"/>
      <c r="E348" s="91"/>
      <c r="F348" s="92"/>
      <c r="G348" s="93"/>
      <c r="H348" s="93"/>
      <c r="I348" s="93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customFormat="false" ht="12.75" hidden="false" customHeight="true" outlineLevel="0" collapsed="false">
      <c r="A349" s="89"/>
      <c r="B349" s="89"/>
      <c r="C349" s="89"/>
      <c r="D349" s="90"/>
      <c r="E349" s="91"/>
      <c r="F349" s="92"/>
      <c r="G349" s="93"/>
      <c r="H349" s="93"/>
      <c r="I349" s="93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customFormat="false" ht="12.75" hidden="false" customHeight="true" outlineLevel="0" collapsed="false">
      <c r="A350" s="89"/>
      <c r="B350" s="89"/>
      <c r="C350" s="89"/>
      <c r="D350" s="90"/>
      <c r="E350" s="91"/>
      <c r="F350" s="92"/>
      <c r="G350" s="93"/>
      <c r="H350" s="93"/>
      <c r="I350" s="93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customFormat="false" ht="12.75" hidden="false" customHeight="true" outlineLevel="0" collapsed="false">
      <c r="A351" s="89"/>
      <c r="B351" s="89"/>
      <c r="C351" s="89"/>
      <c r="D351" s="90"/>
      <c r="E351" s="91"/>
      <c r="F351" s="92"/>
      <c r="G351" s="93"/>
      <c r="H351" s="93"/>
      <c r="I351" s="93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customFormat="false" ht="12.75" hidden="false" customHeight="true" outlineLevel="0" collapsed="false">
      <c r="A352" s="89"/>
      <c r="B352" s="89"/>
      <c r="C352" s="89"/>
      <c r="D352" s="90"/>
      <c r="E352" s="91"/>
      <c r="F352" s="92"/>
      <c r="G352" s="93"/>
      <c r="H352" s="93"/>
      <c r="I352" s="93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customFormat="false" ht="12.75" hidden="false" customHeight="true" outlineLevel="0" collapsed="false">
      <c r="A353" s="89"/>
      <c r="B353" s="89"/>
      <c r="C353" s="89"/>
      <c r="D353" s="90"/>
      <c r="E353" s="91"/>
      <c r="F353" s="92"/>
      <c r="G353" s="93"/>
      <c r="H353" s="93"/>
      <c r="I353" s="93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customFormat="false" ht="12.75" hidden="false" customHeight="true" outlineLevel="0" collapsed="false">
      <c r="A354" s="89"/>
      <c r="B354" s="89"/>
      <c r="C354" s="89"/>
      <c r="D354" s="90"/>
      <c r="E354" s="91"/>
      <c r="F354" s="92"/>
      <c r="G354" s="93"/>
      <c r="H354" s="93"/>
      <c r="I354" s="93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customFormat="false" ht="12.75" hidden="false" customHeight="true" outlineLevel="0" collapsed="false">
      <c r="A355" s="89"/>
      <c r="B355" s="89"/>
      <c r="C355" s="89"/>
      <c r="D355" s="90"/>
      <c r="E355" s="91"/>
      <c r="F355" s="92"/>
      <c r="G355" s="93"/>
      <c r="H355" s="93"/>
      <c r="I355" s="93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customFormat="false" ht="12.75" hidden="false" customHeight="true" outlineLevel="0" collapsed="false">
      <c r="A356" s="89"/>
      <c r="B356" s="89"/>
      <c r="C356" s="89"/>
      <c r="D356" s="90"/>
      <c r="E356" s="91"/>
      <c r="F356" s="92"/>
      <c r="G356" s="93"/>
      <c r="H356" s="93"/>
      <c r="I356" s="93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customFormat="false" ht="12.75" hidden="false" customHeight="true" outlineLevel="0" collapsed="false">
      <c r="A357" s="89"/>
      <c r="B357" s="89"/>
      <c r="C357" s="89"/>
      <c r="D357" s="90"/>
      <c r="E357" s="91"/>
      <c r="F357" s="92"/>
      <c r="G357" s="93"/>
      <c r="H357" s="93"/>
      <c r="I357" s="93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customFormat="false" ht="12.75" hidden="false" customHeight="true" outlineLevel="0" collapsed="false">
      <c r="A358" s="89"/>
      <c r="B358" s="89"/>
      <c r="C358" s="89"/>
      <c r="D358" s="90"/>
      <c r="E358" s="91"/>
      <c r="F358" s="92"/>
      <c r="G358" s="93"/>
      <c r="H358" s="93"/>
      <c r="I358" s="93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customFormat="false" ht="12.75" hidden="false" customHeight="true" outlineLevel="0" collapsed="false">
      <c r="A359" s="89"/>
      <c r="B359" s="89"/>
      <c r="C359" s="89"/>
      <c r="D359" s="90"/>
      <c r="E359" s="91"/>
      <c r="F359" s="92"/>
      <c r="G359" s="93"/>
      <c r="H359" s="93"/>
      <c r="I359" s="93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customFormat="false" ht="12.75" hidden="false" customHeight="true" outlineLevel="0" collapsed="false">
      <c r="A360" s="89"/>
      <c r="B360" s="89"/>
      <c r="C360" s="89"/>
      <c r="D360" s="90"/>
      <c r="E360" s="91"/>
      <c r="F360" s="92"/>
      <c r="G360" s="93"/>
      <c r="H360" s="93"/>
      <c r="I360" s="93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customFormat="false" ht="12.75" hidden="false" customHeight="true" outlineLevel="0" collapsed="false">
      <c r="A361" s="89"/>
      <c r="B361" s="89"/>
      <c r="C361" s="89"/>
      <c r="D361" s="90"/>
      <c r="E361" s="91"/>
      <c r="F361" s="92"/>
      <c r="G361" s="93"/>
      <c r="H361" s="93"/>
      <c r="I361" s="93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customFormat="false" ht="12.75" hidden="false" customHeight="true" outlineLevel="0" collapsed="false">
      <c r="A362" s="89"/>
      <c r="B362" s="89"/>
      <c r="C362" s="89"/>
      <c r="D362" s="90"/>
      <c r="E362" s="91"/>
      <c r="F362" s="92"/>
      <c r="G362" s="93"/>
      <c r="H362" s="93"/>
      <c r="I362" s="93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customFormat="false" ht="12.75" hidden="false" customHeight="true" outlineLevel="0" collapsed="false">
      <c r="A363" s="89"/>
      <c r="B363" s="89"/>
      <c r="C363" s="89"/>
      <c r="D363" s="90"/>
      <c r="E363" s="91"/>
      <c r="F363" s="92"/>
      <c r="G363" s="93"/>
      <c r="H363" s="93"/>
      <c r="I363" s="93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customFormat="false" ht="12.75" hidden="false" customHeight="true" outlineLevel="0" collapsed="false">
      <c r="A364" s="89"/>
      <c r="B364" s="89"/>
      <c r="C364" s="89"/>
      <c r="D364" s="90"/>
      <c r="E364" s="91"/>
      <c r="F364" s="92"/>
      <c r="G364" s="93"/>
      <c r="H364" s="93"/>
      <c r="I364" s="93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customFormat="false" ht="12.75" hidden="false" customHeight="true" outlineLevel="0" collapsed="false">
      <c r="A365" s="89"/>
      <c r="B365" s="89"/>
      <c r="C365" s="89"/>
      <c r="D365" s="90"/>
      <c r="E365" s="91"/>
      <c r="F365" s="92"/>
      <c r="G365" s="93"/>
      <c r="H365" s="93"/>
      <c r="I365" s="93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customFormat="false" ht="12.75" hidden="false" customHeight="true" outlineLevel="0" collapsed="false">
      <c r="A366" s="89"/>
      <c r="B366" s="89"/>
      <c r="C366" s="89"/>
      <c r="D366" s="90"/>
      <c r="E366" s="91"/>
      <c r="F366" s="92"/>
      <c r="G366" s="93"/>
      <c r="H366" s="93"/>
      <c r="I366" s="93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customFormat="false" ht="12.75" hidden="false" customHeight="true" outlineLevel="0" collapsed="false">
      <c r="A367" s="89"/>
      <c r="B367" s="89"/>
      <c r="C367" s="89"/>
      <c r="D367" s="90"/>
      <c r="E367" s="91"/>
      <c r="F367" s="92"/>
      <c r="G367" s="93"/>
      <c r="H367" s="93"/>
      <c r="I367" s="93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customFormat="false" ht="12.75" hidden="false" customHeight="true" outlineLevel="0" collapsed="false">
      <c r="A368" s="89"/>
      <c r="B368" s="89"/>
      <c r="C368" s="89"/>
      <c r="D368" s="90"/>
      <c r="E368" s="91"/>
      <c r="F368" s="92"/>
      <c r="G368" s="93"/>
      <c r="H368" s="93"/>
      <c r="I368" s="93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customFormat="false" ht="12.75" hidden="false" customHeight="true" outlineLevel="0" collapsed="false">
      <c r="A369" s="89"/>
      <c r="B369" s="89"/>
      <c r="C369" s="89"/>
      <c r="D369" s="90"/>
      <c r="E369" s="91"/>
      <c r="F369" s="92"/>
      <c r="G369" s="93"/>
      <c r="H369" s="93"/>
      <c r="I369" s="93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customFormat="false" ht="12.75" hidden="false" customHeight="true" outlineLevel="0" collapsed="false">
      <c r="A370" s="89"/>
      <c r="B370" s="89"/>
      <c r="C370" s="89"/>
      <c r="D370" s="90"/>
      <c r="E370" s="91"/>
      <c r="F370" s="92"/>
      <c r="G370" s="93"/>
      <c r="H370" s="93"/>
      <c r="I370" s="93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customFormat="false" ht="12.75" hidden="false" customHeight="true" outlineLevel="0" collapsed="false">
      <c r="A371" s="89"/>
      <c r="B371" s="89"/>
      <c r="C371" s="89"/>
      <c r="D371" s="90"/>
      <c r="E371" s="91"/>
      <c r="F371" s="92"/>
      <c r="G371" s="93"/>
      <c r="H371" s="93"/>
      <c r="I371" s="93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customFormat="false" ht="12.75" hidden="false" customHeight="true" outlineLevel="0" collapsed="false">
      <c r="A372" s="89"/>
      <c r="B372" s="89"/>
      <c r="C372" s="89"/>
      <c r="D372" s="90"/>
      <c r="E372" s="91"/>
      <c r="F372" s="92"/>
      <c r="G372" s="93"/>
      <c r="H372" s="93"/>
      <c r="I372" s="93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customFormat="false" ht="12.75" hidden="false" customHeight="true" outlineLevel="0" collapsed="false">
      <c r="A373" s="89"/>
      <c r="B373" s="89"/>
      <c r="C373" s="89"/>
      <c r="D373" s="90"/>
      <c r="E373" s="91"/>
      <c r="F373" s="92"/>
      <c r="G373" s="93"/>
      <c r="H373" s="93"/>
      <c r="I373" s="93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customFormat="false" ht="12.75" hidden="false" customHeight="true" outlineLevel="0" collapsed="false">
      <c r="A374" s="89"/>
      <c r="B374" s="89"/>
      <c r="C374" s="89"/>
      <c r="D374" s="90"/>
      <c r="E374" s="91"/>
      <c r="F374" s="92"/>
      <c r="G374" s="93"/>
      <c r="H374" s="93"/>
      <c r="I374" s="93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customFormat="false" ht="12.75" hidden="false" customHeight="true" outlineLevel="0" collapsed="false">
      <c r="A375" s="89"/>
      <c r="B375" s="89"/>
      <c r="C375" s="89"/>
      <c r="D375" s="90"/>
      <c r="E375" s="91"/>
      <c r="F375" s="92"/>
      <c r="G375" s="93"/>
      <c r="H375" s="93"/>
      <c r="I375" s="93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customFormat="false" ht="12.75" hidden="false" customHeight="true" outlineLevel="0" collapsed="false">
      <c r="A376" s="89"/>
      <c r="B376" s="89"/>
      <c r="C376" s="89"/>
      <c r="D376" s="90"/>
      <c r="E376" s="91"/>
      <c r="F376" s="92"/>
      <c r="G376" s="93"/>
      <c r="H376" s="93"/>
      <c r="I376" s="93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customFormat="false" ht="12.75" hidden="false" customHeight="true" outlineLevel="0" collapsed="false">
      <c r="A377" s="89"/>
      <c r="B377" s="89"/>
      <c r="C377" s="89"/>
      <c r="D377" s="90"/>
      <c r="E377" s="91"/>
      <c r="F377" s="92"/>
      <c r="G377" s="93"/>
      <c r="H377" s="93"/>
      <c r="I377" s="93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customFormat="false" ht="12.75" hidden="false" customHeight="true" outlineLevel="0" collapsed="false">
      <c r="A378" s="89"/>
      <c r="B378" s="89"/>
      <c r="C378" s="89"/>
      <c r="D378" s="90"/>
      <c r="E378" s="91"/>
      <c r="F378" s="92"/>
      <c r="G378" s="93"/>
      <c r="H378" s="93"/>
      <c r="I378" s="93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customFormat="false" ht="12.75" hidden="false" customHeight="true" outlineLevel="0" collapsed="false">
      <c r="A379" s="89"/>
      <c r="B379" s="89"/>
      <c r="C379" s="89"/>
      <c r="D379" s="90"/>
      <c r="E379" s="91"/>
      <c r="F379" s="92"/>
      <c r="G379" s="93"/>
      <c r="H379" s="93"/>
      <c r="I379" s="93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customFormat="false" ht="12.75" hidden="false" customHeight="true" outlineLevel="0" collapsed="false">
      <c r="A380" s="89"/>
      <c r="B380" s="89"/>
      <c r="C380" s="89"/>
      <c r="D380" s="90"/>
      <c r="E380" s="91"/>
      <c r="F380" s="92"/>
      <c r="G380" s="93"/>
      <c r="H380" s="93"/>
      <c r="I380" s="93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customFormat="false" ht="12.75" hidden="false" customHeight="true" outlineLevel="0" collapsed="false">
      <c r="A381" s="89"/>
      <c r="B381" s="89"/>
      <c r="C381" s="89"/>
      <c r="D381" s="90"/>
      <c r="E381" s="91"/>
      <c r="F381" s="92"/>
      <c r="G381" s="93"/>
      <c r="H381" s="93"/>
      <c r="I381" s="93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customFormat="false" ht="12.75" hidden="false" customHeight="true" outlineLevel="0" collapsed="false">
      <c r="A382" s="89"/>
      <c r="B382" s="89"/>
      <c r="C382" s="89"/>
      <c r="D382" s="90"/>
      <c r="E382" s="91"/>
      <c r="F382" s="92"/>
      <c r="G382" s="93"/>
      <c r="H382" s="93"/>
      <c r="I382" s="93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customFormat="false" ht="12.75" hidden="false" customHeight="true" outlineLevel="0" collapsed="false">
      <c r="A383" s="89"/>
      <c r="B383" s="89"/>
      <c r="C383" s="89"/>
      <c r="D383" s="90"/>
      <c r="E383" s="91"/>
      <c r="F383" s="92"/>
      <c r="G383" s="93"/>
      <c r="H383" s="93"/>
      <c r="I383" s="93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customFormat="false" ht="12.75" hidden="false" customHeight="true" outlineLevel="0" collapsed="false">
      <c r="A384" s="89"/>
      <c r="B384" s="89"/>
      <c r="C384" s="89"/>
      <c r="D384" s="90"/>
      <c r="E384" s="91"/>
      <c r="F384" s="92"/>
      <c r="G384" s="93"/>
      <c r="H384" s="93"/>
      <c r="I384" s="93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customFormat="false" ht="12.75" hidden="false" customHeight="true" outlineLevel="0" collapsed="false">
      <c r="A385" s="89"/>
      <c r="B385" s="89"/>
      <c r="C385" s="89"/>
      <c r="D385" s="90"/>
      <c r="E385" s="91"/>
      <c r="F385" s="92"/>
      <c r="G385" s="93"/>
      <c r="H385" s="93"/>
      <c r="I385" s="93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customFormat="false" ht="12.75" hidden="false" customHeight="true" outlineLevel="0" collapsed="false">
      <c r="A386" s="89"/>
      <c r="B386" s="89"/>
      <c r="C386" s="89"/>
      <c r="D386" s="90"/>
      <c r="E386" s="91"/>
      <c r="F386" s="92"/>
      <c r="G386" s="93"/>
      <c r="H386" s="93"/>
      <c r="I386" s="93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customFormat="false" ht="12.75" hidden="false" customHeight="true" outlineLevel="0" collapsed="false">
      <c r="A387" s="89"/>
      <c r="B387" s="89"/>
      <c r="C387" s="89"/>
      <c r="D387" s="90"/>
      <c r="E387" s="91"/>
      <c r="F387" s="92"/>
      <c r="G387" s="93"/>
      <c r="H387" s="93"/>
      <c r="I387" s="93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customFormat="false" ht="12.75" hidden="false" customHeight="true" outlineLevel="0" collapsed="false">
      <c r="A388" s="89"/>
      <c r="B388" s="89"/>
      <c r="C388" s="89"/>
      <c r="D388" s="90"/>
      <c r="E388" s="91"/>
      <c r="F388" s="92"/>
      <c r="G388" s="93"/>
      <c r="H388" s="93"/>
      <c r="I388" s="93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customFormat="false" ht="12.75" hidden="false" customHeight="true" outlineLevel="0" collapsed="false">
      <c r="A389" s="89"/>
      <c r="B389" s="89"/>
      <c r="C389" s="89"/>
      <c r="D389" s="90"/>
      <c r="E389" s="91"/>
      <c r="F389" s="92"/>
      <c r="G389" s="93"/>
      <c r="H389" s="93"/>
      <c r="I389" s="93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customFormat="false" ht="12.75" hidden="false" customHeight="true" outlineLevel="0" collapsed="false">
      <c r="A390" s="89"/>
      <c r="B390" s="89"/>
      <c r="C390" s="89"/>
      <c r="D390" s="90"/>
      <c r="E390" s="91"/>
      <c r="F390" s="92"/>
      <c r="G390" s="93"/>
      <c r="H390" s="93"/>
      <c r="I390" s="93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customFormat="false" ht="12.75" hidden="false" customHeight="true" outlineLevel="0" collapsed="false">
      <c r="A391" s="89"/>
      <c r="B391" s="89"/>
      <c r="C391" s="89"/>
      <c r="D391" s="90"/>
      <c r="E391" s="91"/>
      <c r="F391" s="92"/>
      <c r="G391" s="93"/>
      <c r="H391" s="93"/>
      <c r="I391" s="93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customFormat="false" ht="12.75" hidden="false" customHeight="true" outlineLevel="0" collapsed="false">
      <c r="A392" s="89"/>
      <c r="B392" s="89"/>
      <c r="C392" s="89"/>
      <c r="D392" s="90"/>
      <c r="E392" s="91"/>
      <c r="F392" s="92"/>
      <c r="G392" s="93"/>
      <c r="H392" s="93"/>
      <c r="I392" s="93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customFormat="false" ht="12.75" hidden="false" customHeight="true" outlineLevel="0" collapsed="false">
      <c r="A393" s="89"/>
      <c r="B393" s="89"/>
      <c r="C393" s="89"/>
      <c r="D393" s="90"/>
      <c r="E393" s="91"/>
      <c r="F393" s="92"/>
      <c r="G393" s="93"/>
      <c r="H393" s="93"/>
      <c r="I393" s="93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customFormat="false" ht="12.75" hidden="false" customHeight="true" outlineLevel="0" collapsed="false">
      <c r="A394" s="89"/>
      <c r="B394" s="89"/>
      <c r="C394" s="89"/>
      <c r="D394" s="90"/>
      <c r="E394" s="91"/>
      <c r="F394" s="92"/>
      <c r="G394" s="93"/>
      <c r="H394" s="93"/>
      <c r="I394" s="93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customFormat="false" ht="12.75" hidden="false" customHeight="true" outlineLevel="0" collapsed="false">
      <c r="A395" s="89"/>
      <c r="B395" s="89"/>
      <c r="C395" s="89"/>
      <c r="D395" s="90"/>
      <c r="E395" s="91"/>
      <c r="F395" s="92"/>
      <c r="G395" s="93"/>
      <c r="H395" s="93"/>
      <c r="I395" s="93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customFormat="false" ht="12.75" hidden="false" customHeight="true" outlineLevel="0" collapsed="false">
      <c r="A396" s="89"/>
      <c r="B396" s="89"/>
      <c r="C396" s="89"/>
      <c r="D396" s="90"/>
      <c r="E396" s="91"/>
      <c r="F396" s="92"/>
      <c r="G396" s="93"/>
      <c r="H396" s="93"/>
      <c r="I396" s="93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customFormat="false" ht="12.75" hidden="false" customHeight="true" outlineLevel="0" collapsed="false">
      <c r="A397" s="89"/>
      <c r="B397" s="89"/>
      <c r="C397" s="89"/>
      <c r="D397" s="90"/>
      <c r="E397" s="91"/>
      <c r="F397" s="92"/>
      <c r="G397" s="93"/>
      <c r="H397" s="93"/>
      <c r="I397" s="93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customFormat="false" ht="12.75" hidden="false" customHeight="true" outlineLevel="0" collapsed="false">
      <c r="A398" s="89"/>
      <c r="B398" s="89"/>
      <c r="C398" s="89"/>
      <c r="D398" s="90"/>
      <c r="E398" s="91"/>
      <c r="F398" s="92"/>
      <c r="G398" s="93"/>
      <c r="H398" s="93"/>
      <c r="I398" s="93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customFormat="false" ht="12.75" hidden="false" customHeight="true" outlineLevel="0" collapsed="false">
      <c r="A399" s="89"/>
      <c r="B399" s="89"/>
      <c r="C399" s="89"/>
      <c r="D399" s="90"/>
      <c r="E399" s="91"/>
      <c r="F399" s="92"/>
      <c r="G399" s="93"/>
      <c r="H399" s="93"/>
      <c r="I399" s="93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customFormat="false" ht="12.75" hidden="false" customHeight="true" outlineLevel="0" collapsed="false">
      <c r="A400" s="89"/>
      <c r="B400" s="89"/>
      <c r="C400" s="89"/>
      <c r="D400" s="90"/>
      <c r="E400" s="91"/>
      <c r="F400" s="92"/>
      <c r="G400" s="93"/>
      <c r="H400" s="93"/>
      <c r="I400" s="93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customFormat="false" ht="12.75" hidden="false" customHeight="true" outlineLevel="0" collapsed="false">
      <c r="A401" s="89"/>
      <c r="B401" s="89"/>
      <c r="C401" s="89"/>
      <c r="D401" s="90"/>
      <c r="E401" s="91"/>
      <c r="F401" s="92"/>
      <c r="G401" s="93"/>
      <c r="H401" s="93"/>
      <c r="I401" s="93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customFormat="false" ht="12.75" hidden="false" customHeight="true" outlineLevel="0" collapsed="false">
      <c r="A402" s="89"/>
      <c r="B402" s="89"/>
      <c r="C402" s="89"/>
      <c r="D402" s="90"/>
      <c r="E402" s="91"/>
      <c r="F402" s="92"/>
      <c r="G402" s="93"/>
      <c r="H402" s="93"/>
      <c r="I402" s="93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customFormat="false" ht="12.75" hidden="false" customHeight="true" outlineLevel="0" collapsed="false">
      <c r="A403" s="89"/>
      <c r="B403" s="89"/>
      <c r="C403" s="89"/>
      <c r="D403" s="90"/>
      <c r="E403" s="91"/>
      <c r="F403" s="92"/>
      <c r="G403" s="93"/>
      <c r="H403" s="93"/>
      <c r="I403" s="93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customFormat="false" ht="12.75" hidden="false" customHeight="true" outlineLevel="0" collapsed="false">
      <c r="A404" s="89"/>
      <c r="B404" s="89"/>
      <c r="C404" s="89"/>
      <c r="D404" s="90"/>
      <c r="E404" s="91"/>
      <c r="F404" s="92"/>
      <c r="G404" s="93"/>
      <c r="H404" s="93"/>
      <c r="I404" s="93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customFormat="false" ht="12.75" hidden="false" customHeight="true" outlineLevel="0" collapsed="false">
      <c r="A405" s="89"/>
      <c r="B405" s="89"/>
      <c r="C405" s="89"/>
      <c r="D405" s="90"/>
      <c r="E405" s="91"/>
      <c r="F405" s="92"/>
      <c r="G405" s="93"/>
      <c r="H405" s="93"/>
      <c r="I405" s="93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customFormat="false" ht="12.75" hidden="false" customHeight="true" outlineLevel="0" collapsed="false">
      <c r="A406" s="89"/>
      <c r="B406" s="89"/>
      <c r="C406" s="89"/>
      <c r="D406" s="90"/>
      <c r="E406" s="91"/>
      <c r="F406" s="92"/>
      <c r="G406" s="93"/>
      <c r="H406" s="93"/>
      <c r="I406" s="93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customFormat="false" ht="12.75" hidden="false" customHeight="true" outlineLevel="0" collapsed="false">
      <c r="A407" s="89"/>
      <c r="B407" s="89"/>
      <c r="C407" s="89"/>
      <c r="D407" s="90"/>
      <c r="E407" s="91"/>
      <c r="F407" s="92"/>
      <c r="G407" s="93"/>
      <c r="H407" s="93"/>
      <c r="I407" s="93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customFormat="false" ht="12.75" hidden="false" customHeight="true" outlineLevel="0" collapsed="false">
      <c r="A408" s="89"/>
      <c r="B408" s="89"/>
      <c r="C408" s="89"/>
      <c r="D408" s="90"/>
      <c r="E408" s="91"/>
      <c r="F408" s="92"/>
      <c r="G408" s="93"/>
      <c r="H408" s="93"/>
      <c r="I408" s="93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customFormat="false" ht="12.75" hidden="false" customHeight="true" outlineLevel="0" collapsed="false">
      <c r="A409" s="89"/>
      <c r="B409" s="89"/>
      <c r="C409" s="89"/>
      <c r="D409" s="90"/>
      <c r="E409" s="91"/>
      <c r="F409" s="92"/>
      <c r="G409" s="93"/>
      <c r="H409" s="93"/>
      <c r="I409" s="93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customFormat="false" ht="12.75" hidden="false" customHeight="true" outlineLevel="0" collapsed="false">
      <c r="A410" s="89"/>
      <c r="B410" s="89"/>
      <c r="C410" s="89"/>
      <c r="D410" s="90"/>
      <c r="E410" s="91"/>
      <c r="F410" s="92"/>
      <c r="G410" s="93"/>
      <c r="H410" s="93"/>
      <c r="I410" s="93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customFormat="false" ht="12.75" hidden="false" customHeight="true" outlineLevel="0" collapsed="false">
      <c r="A411" s="89"/>
      <c r="B411" s="89"/>
      <c r="C411" s="89"/>
      <c r="D411" s="90"/>
      <c r="E411" s="91"/>
      <c r="F411" s="92"/>
      <c r="G411" s="93"/>
      <c r="H411" s="93"/>
      <c r="I411" s="93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customFormat="false" ht="12.75" hidden="false" customHeight="true" outlineLevel="0" collapsed="false">
      <c r="A412" s="89"/>
      <c r="B412" s="89"/>
      <c r="C412" s="89"/>
      <c r="D412" s="90"/>
      <c r="E412" s="91"/>
      <c r="F412" s="92"/>
      <c r="G412" s="93"/>
      <c r="H412" s="93"/>
      <c r="I412" s="93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customFormat="false" ht="12.75" hidden="false" customHeight="true" outlineLevel="0" collapsed="false">
      <c r="A413" s="89"/>
      <c r="B413" s="89"/>
      <c r="C413" s="89"/>
      <c r="D413" s="90"/>
      <c r="E413" s="91"/>
      <c r="F413" s="92"/>
      <c r="G413" s="93"/>
      <c r="H413" s="93"/>
      <c r="I413" s="93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customFormat="false" ht="12.75" hidden="false" customHeight="true" outlineLevel="0" collapsed="false">
      <c r="A414" s="89"/>
      <c r="B414" s="89"/>
      <c r="C414" s="89"/>
      <c r="D414" s="90"/>
      <c r="E414" s="91"/>
      <c r="F414" s="92"/>
      <c r="G414" s="93"/>
      <c r="H414" s="93"/>
      <c r="I414" s="93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customFormat="false" ht="12.75" hidden="false" customHeight="true" outlineLevel="0" collapsed="false">
      <c r="A415" s="89"/>
      <c r="B415" s="89"/>
      <c r="C415" s="89"/>
      <c r="D415" s="90"/>
      <c r="E415" s="91"/>
      <c r="F415" s="92"/>
      <c r="G415" s="93"/>
      <c r="H415" s="93"/>
      <c r="I415" s="93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customFormat="false" ht="12.75" hidden="false" customHeight="true" outlineLevel="0" collapsed="false">
      <c r="A416" s="89"/>
      <c r="B416" s="89"/>
      <c r="C416" s="89"/>
      <c r="D416" s="90"/>
      <c r="E416" s="91"/>
      <c r="F416" s="92"/>
      <c r="G416" s="93"/>
      <c r="H416" s="93"/>
      <c r="I416" s="93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customFormat="false" ht="12.75" hidden="false" customHeight="true" outlineLevel="0" collapsed="false">
      <c r="A417" s="89"/>
      <c r="B417" s="89"/>
      <c r="C417" s="89"/>
      <c r="D417" s="90"/>
      <c r="E417" s="91"/>
      <c r="F417" s="92"/>
      <c r="G417" s="93"/>
      <c r="H417" s="93"/>
      <c r="I417" s="93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customFormat="false" ht="12.75" hidden="false" customHeight="true" outlineLevel="0" collapsed="false">
      <c r="A418" s="89"/>
      <c r="B418" s="89"/>
      <c r="C418" s="89"/>
      <c r="D418" s="90"/>
      <c r="E418" s="91"/>
      <c r="F418" s="92"/>
      <c r="G418" s="93"/>
      <c r="H418" s="93"/>
      <c r="I418" s="93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customFormat="false" ht="12.75" hidden="false" customHeight="true" outlineLevel="0" collapsed="false">
      <c r="A419" s="89"/>
      <c r="B419" s="89"/>
      <c r="C419" s="89"/>
      <c r="D419" s="90"/>
      <c r="E419" s="91"/>
      <c r="F419" s="92"/>
      <c r="G419" s="93"/>
      <c r="H419" s="93"/>
      <c r="I419" s="93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customFormat="false" ht="12.75" hidden="false" customHeight="true" outlineLevel="0" collapsed="false">
      <c r="A420" s="89"/>
      <c r="B420" s="89"/>
      <c r="C420" s="89"/>
      <c r="D420" s="90"/>
      <c r="E420" s="91"/>
      <c r="F420" s="92"/>
      <c r="G420" s="93"/>
      <c r="H420" s="93"/>
      <c r="I420" s="93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customFormat="false" ht="12.75" hidden="false" customHeight="true" outlineLevel="0" collapsed="false">
      <c r="A421" s="89"/>
      <c r="B421" s="89"/>
      <c r="C421" s="89"/>
      <c r="D421" s="90"/>
      <c r="E421" s="91"/>
      <c r="F421" s="92"/>
      <c r="G421" s="93"/>
      <c r="H421" s="93"/>
      <c r="I421" s="93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customFormat="false" ht="12.75" hidden="false" customHeight="true" outlineLevel="0" collapsed="false">
      <c r="A422" s="89"/>
      <c r="B422" s="89"/>
      <c r="C422" s="89"/>
      <c r="D422" s="90"/>
      <c r="E422" s="91"/>
      <c r="F422" s="92"/>
      <c r="G422" s="93"/>
      <c r="H422" s="93"/>
      <c r="I422" s="93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customFormat="false" ht="12.75" hidden="false" customHeight="true" outlineLevel="0" collapsed="false">
      <c r="A423" s="89"/>
      <c r="B423" s="89"/>
      <c r="C423" s="89"/>
      <c r="D423" s="90"/>
      <c r="E423" s="91"/>
      <c r="F423" s="92"/>
      <c r="G423" s="93"/>
      <c r="H423" s="93"/>
      <c r="I423" s="93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customFormat="false" ht="12.75" hidden="false" customHeight="true" outlineLevel="0" collapsed="false">
      <c r="A424" s="89"/>
      <c r="B424" s="89"/>
      <c r="C424" s="89"/>
      <c r="D424" s="90"/>
      <c r="E424" s="91"/>
      <c r="F424" s="92"/>
      <c r="G424" s="93"/>
      <c r="H424" s="93"/>
      <c r="I424" s="93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customFormat="false" ht="12.75" hidden="false" customHeight="true" outlineLevel="0" collapsed="false">
      <c r="A425" s="89"/>
      <c r="B425" s="89"/>
      <c r="C425" s="89"/>
      <c r="D425" s="90"/>
      <c r="E425" s="91"/>
      <c r="F425" s="92"/>
      <c r="G425" s="93"/>
      <c r="H425" s="93"/>
      <c r="I425" s="93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customFormat="false" ht="12.75" hidden="false" customHeight="true" outlineLevel="0" collapsed="false">
      <c r="A426" s="89"/>
      <c r="B426" s="89"/>
      <c r="C426" s="89"/>
      <c r="D426" s="90"/>
      <c r="E426" s="91"/>
      <c r="F426" s="92"/>
      <c r="G426" s="93"/>
      <c r="H426" s="93"/>
      <c r="I426" s="93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customFormat="false" ht="12.75" hidden="false" customHeight="true" outlineLevel="0" collapsed="false">
      <c r="A427" s="89"/>
      <c r="B427" s="89"/>
      <c r="C427" s="89"/>
      <c r="D427" s="90"/>
      <c r="E427" s="91"/>
      <c r="F427" s="92"/>
      <c r="G427" s="93"/>
      <c r="H427" s="93"/>
      <c r="I427" s="93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customFormat="false" ht="12.75" hidden="false" customHeight="true" outlineLevel="0" collapsed="false">
      <c r="A428" s="89"/>
      <c r="B428" s="89"/>
      <c r="C428" s="89"/>
      <c r="D428" s="90"/>
      <c r="E428" s="91"/>
      <c r="F428" s="92"/>
      <c r="G428" s="93"/>
      <c r="H428" s="93"/>
      <c r="I428" s="93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customFormat="false" ht="12.75" hidden="false" customHeight="true" outlineLevel="0" collapsed="false">
      <c r="A429" s="89"/>
      <c r="B429" s="89"/>
      <c r="C429" s="89"/>
      <c r="D429" s="90"/>
      <c r="E429" s="91"/>
      <c r="F429" s="92"/>
      <c r="G429" s="93"/>
      <c r="H429" s="93"/>
      <c r="I429" s="93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customFormat="false" ht="12.75" hidden="false" customHeight="true" outlineLevel="0" collapsed="false">
      <c r="A430" s="89"/>
      <c r="B430" s="89"/>
      <c r="C430" s="89"/>
      <c r="D430" s="90"/>
      <c r="E430" s="91"/>
      <c r="F430" s="92"/>
      <c r="G430" s="93"/>
      <c r="H430" s="93"/>
      <c r="I430" s="93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customFormat="false" ht="12.75" hidden="false" customHeight="true" outlineLevel="0" collapsed="false">
      <c r="A431" s="89"/>
      <c r="B431" s="89"/>
      <c r="C431" s="89"/>
      <c r="D431" s="90"/>
      <c r="E431" s="91"/>
      <c r="F431" s="92"/>
      <c r="G431" s="93"/>
      <c r="H431" s="93"/>
      <c r="I431" s="93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customFormat="false" ht="12.75" hidden="false" customHeight="true" outlineLevel="0" collapsed="false">
      <c r="A432" s="89"/>
      <c r="B432" s="89"/>
      <c r="C432" s="89"/>
      <c r="D432" s="90"/>
      <c r="E432" s="91"/>
      <c r="F432" s="92"/>
      <c r="G432" s="93"/>
      <c r="H432" s="93"/>
      <c r="I432" s="93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customFormat="false" ht="12.75" hidden="false" customHeight="true" outlineLevel="0" collapsed="false">
      <c r="A433" s="89"/>
      <c r="B433" s="89"/>
      <c r="C433" s="89"/>
      <c r="D433" s="90"/>
      <c r="E433" s="91"/>
      <c r="F433" s="92"/>
      <c r="G433" s="93"/>
      <c r="H433" s="93"/>
      <c r="I433" s="93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customFormat="false" ht="12.75" hidden="false" customHeight="true" outlineLevel="0" collapsed="false">
      <c r="A434" s="89"/>
      <c r="B434" s="89"/>
      <c r="C434" s="89"/>
      <c r="D434" s="90"/>
      <c r="E434" s="91"/>
      <c r="F434" s="92"/>
      <c r="G434" s="93"/>
      <c r="H434" s="93"/>
      <c r="I434" s="93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customFormat="false" ht="12.75" hidden="false" customHeight="true" outlineLevel="0" collapsed="false">
      <c r="A435" s="89"/>
      <c r="B435" s="89"/>
      <c r="C435" s="89"/>
      <c r="D435" s="90"/>
      <c r="E435" s="91"/>
      <c r="F435" s="92"/>
      <c r="G435" s="93"/>
      <c r="H435" s="93"/>
      <c r="I435" s="93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customFormat="false" ht="12.75" hidden="false" customHeight="true" outlineLevel="0" collapsed="false">
      <c r="A436" s="89"/>
      <c r="B436" s="89"/>
      <c r="C436" s="89"/>
      <c r="D436" s="90"/>
      <c r="E436" s="91"/>
      <c r="F436" s="92"/>
      <c r="G436" s="93"/>
      <c r="H436" s="93"/>
      <c r="I436" s="93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customFormat="false" ht="12.75" hidden="false" customHeight="true" outlineLevel="0" collapsed="false">
      <c r="A437" s="89"/>
      <c r="B437" s="89"/>
      <c r="C437" s="89"/>
      <c r="D437" s="90"/>
      <c r="E437" s="91"/>
      <c r="F437" s="92"/>
      <c r="G437" s="93"/>
      <c r="H437" s="93"/>
      <c r="I437" s="93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customFormat="false" ht="12.75" hidden="false" customHeight="true" outlineLevel="0" collapsed="false">
      <c r="A438" s="89"/>
      <c r="B438" s="89"/>
      <c r="C438" s="89"/>
      <c r="D438" s="90"/>
      <c r="E438" s="91"/>
      <c r="F438" s="92"/>
      <c r="G438" s="93"/>
      <c r="H438" s="93"/>
      <c r="I438" s="93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customFormat="false" ht="12.75" hidden="false" customHeight="true" outlineLevel="0" collapsed="false">
      <c r="A439" s="89"/>
      <c r="B439" s="89"/>
      <c r="C439" s="89"/>
      <c r="D439" s="90"/>
      <c r="E439" s="91"/>
      <c r="F439" s="92"/>
      <c r="G439" s="93"/>
      <c r="H439" s="93"/>
      <c r="I439" s="93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customFormat="false" ht="12.75" hidden="false" customHeight="true" outlineLevel="0" collapsed="false">
      <c r="A440" s="89"/>
      <c r="B440" s="89"/>
      <c r="C440" s="89"/>
      <c r="D440" s="90"/>
      <c r="E440" s="91"/>
      <c r="F440" s="92"/>
      <c r="G440" s="93"/>
      <c r="H440" s="93"/>
      <c r="I440" s="93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customFormat="false" ht="12.75" hidden="false" customHeight="true" outlineLevel="0" collapsed="false">
      <c r="A441" s="89"/>
      <c r="B441" s="89"/>
      <c r="C441" s="89"/>
      <c r="D441" s="90"/>
      <c r="E441" s="91"/>
      <c r="F441" s="92"/>
      <c r="G441" s="93"/>
      <c r="H441" s="93"/>
      <c r="I441" s="93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customFormat="false" ht="12.75" hidden="false" customHeight="true" outlineLevel="0" collapsed="false">
      <c r="A442" s="89"/>
      <c r="B442" s="89"/>
      <c r="C442" s="89"/>
      <c r="D442" s="90"/>
      <c r="E442" s="91"/>
      <c r="F442" s="92"/>
      <c r="G442" s="93"/>
      <c r="H442" s="93"/>
      <c r="I442" s="93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customFormat="false" ht="12.75" hidden="false" customHeight="true" outlineLevel="0" collapsed="false">
      <c r="A443" s="89"/>
      <c r="B443" s="89"/>
      <c r="C443" s="89"/>
      <c r="D443" s="90"/>
      <c r="E443" s="91"/>
      <c r="F443" s="92"/>
      <c r="G443" s="93"/>
      <c r="H443" s="93"/>
      <c r="I443" s="93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customFormat="false" ht="12.75" hidden="false" customHeight="true" outlineLevel="0" collapsed="false">
      <c r="A444" s="89"/>
      <c r="B444" s="89"/>
      <c r="C444" s="89"/>
      <c r="D444" s="90"/>
      <c r="E444" s="91"/>
      <c r="F444" s="92"/>
      <c r="G444" s="93"/>
      <c r="H444" s="93"/>
      <c r="I444" s="93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customFormat="false" ht="12.75" hidden="false" customHeight="true" outlineLevel="0" collapsed="false">
      <c r="A445" s="89"/>
      <c r="B445" s="89"/>
      <c r="C445" s="89"/>
      <c r="D445" s="90"/>
      <c r="E445" s="91"/>
      <c r="F445" s="92"/>
      <c r="G445" s="93"/>
      <c r="H445" s="93"/>
      <c r="I445" s="93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customFormat="false" ht="12.75" hidden="false" customHeight="true" outlineLevel="0" collapsed="false">
      <c r="A446" s="89"/>
      <c r="B446" s="89"/>
      <c r="C446" s="89"/>
      <c r="D446" s="90"/>
      <c r="E446" s="91"/>
      <c r="F446" s="92"/>
      <c r="G446" s="93"/>
      <c r="H446" s="93"/>
      <c r="I446" s="93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customFormat="false" ht="12.75" hidden="false" customHeight="true" outlineLevel="0" collapsed="false">
      <c r="A447" s="89"/>
      <c r="B447" s="89"/>
      <c r="C447" s="89"/>
      <c r="D447" s="90"/>
      <c r="E447" s="91"/>
      <c r="F447" s="92"/>
      <c r="G447" s="93"/>
      <c r="H447" s="93"/>
      <c r="I447" s="93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  <row r="1003" customFormat="false" ht="15.75" hidden="false" customHeight="true" outlineLevel="0" collapsed="false"/>
    <row r="1004" customFormat="false" ht="15.75" hidden="false" customHeight="true" outlineLevel="0" collapsed="false"/>
    <row r="1005" customFormat="false" ht="15.75" hidden="false" customHeight="true" outlineLevel="0" collapsed="false"/>
    <row r="1006" customFormat="false" ht="15.75" hidden="false" customHeight="true" outlineLevel="0" collapsed="false"/>
    <row r="1007" customFormat="false" ht="15.75" hidden="false" customHeight="true" outlineLevel="0" collapsed="false"/>
    <row r="1008" customFormat="false" ht="15.75" hidden="false" customHeight="true" outlineLevel="0" collapsed="false"/>
    <row r="1009" customFormat="false" ht="15.75" hidden="false" customHeight="true" outlineLevel="0" collapsed="false"/>
    <row r="1010" customFormat="false" ht="15.75" hidden="false" customHeight="true" outlineLevel="0" collapsed="false"/>
    <row r="1011" customFormat="false" ht="15.75" hidden="false" customHeight="true" outlineLevel="0" collapsed="false"/>
    <row r="1012" customFormat="false" ht="15.75" hidden="false" customHeight="true" outlineLevel="0" collapsed="false"/>
  </sheetData>
  <mergeCells count="17">
    <mergeCell ref="A1:A2"/>
    <mergeCell ref="B1:I1"/>
    <mergeCell ref="B2:I2"/>
    <mergeCell ref="B3:I3"/>
    <mergeCell ref="B4:F4"/>
    <mergeCell ref="B5:I5"/>
    <mergeCell ref="A6:I6"/>
    <mergeCell ref="B8:I8"/>
    <mergeCell ref="A237:F237"/>
    <mergeCell ref="G237:I237"/>
    <mergeCell ref="A238:I238"/>
    <mergeCell ref="A239:I239"/>
    <mergeCell ref="A240:I240"/>
    <mergeCell ref="A241:I241"/>
    <mergeCell ref="A242:I242"/>
    <mergeCell ref="A243:I243"/>
    <mergeCell ref="A247:I249"/>
  </mergeCells>
  <printOptions headings="false" gridLines="false" gridLinesSet="true" horizontalCentered="true" verticalCentered="false"/>
  <pageMargins left="0.39375" right="0.39375" top="0.297916666666667" bottom="0.393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2:U2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6015625" defaultRowHeight="14" zeroHeight="false" outlineLevelRow="0" outlineLevelCol="0"/>
  <cols>
    <col collapsed="false" customWidth="true" hidden="false" outlineLevel="0" max="2" min="2" style="0" width="5.51"/>
    <col collapsed="false" customWidth="true" hidden="false" outlineLevel="0" max="3" min="3" style="0" width="48.67"/>
    <col collapsed="false" customWidth="true" hidden="false" outlineLevel="0" max="4" min="4" style="0" width="19.5"/>
    <col collapsed="false" customWidth="true" hidden="false" outlineLevel="0" max="5" min="5" style="0" width="5.82"/>
    <col collapsed="false" customWidth="true" hidden="false" outlineLevel="0" max="6" min="6" style="0" width="14"/>
    <col collapsed="false" customWidth="true" hidden="false" outlineLevel="0" max="7" min="7" style="0" width="4.82"/>
    <col collapsed="false" customWidth="true" hidden="false" outlineLevel="0" max="8" min="8" style="0" width="14"/>
    <col collapsed="false" customWidth="true" hidden="false" outlineLevel="0" max="12" min="9" style="52" width="14"/>
    <col collapsed="false" customWidth="true" hidden="false" outlineLevel="0" max="13" min="13" style="0" width="4.82"/>
    <col collapsed="false" customWidth="true" hidden="false" outlineLevel="0" max="14" min="14" style="0" width="14"/>
    <col collapsed="false" customWidth="true" hidden="false" outlineLevel="0" max="15" min="15" style="0" width="5.82"/>
    <col collapsed="false" customWidth="true" hidden="false" outlineLevel="0" max="16" min="16" style="0" width="13"/>
    <col collapsed="false" customWidth="true" hidden="false" outlineLevel="0" max="17" min="17" style="0" width="14"/>
  </cols>
  <sheetData>
    <row r="2" customFormat="false" ht="14" hidden="false" customHeight="true" outlineLevel="0" collapsed="false">
      <c r="C2" s="95"/>
      <c r="D2" s="96" t="s">
        <v>0</v>
      </c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="52" customFormat="true" ht="14" hidden="false" customHeight="true" outlineLevel="0" collapsed="false">
      <c r="C3" s="95"/>
      <c r="D3" s="96" t="s">
        <v>1</v>
      </c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="52" customFormat="true" ht="13.8" hidden="false" customHeight="true" outlineLevel="0" collapsed="false">
      <c r="C4" s="95" t="s">
        <v>2</v>
      </c>
      <c r="D4" s="8" t="s">
        <v>3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="52" customFormat="true" ht="23.85" hidden="false" customHeight="true" outlineLevel="0" collapsed="false">
      <c r="C5" s="95" t="s">
        <v>4</v>
      </c>
      <c r="D5" s="8" t="s">
        <v>5</v>
      </c>
      <c r="E5" s="8"/>
      <c r="F5" s="8"/>
      <c r="G5" s="8"/>
      <c r="H5" s="8"/>
      <c r="I5" s="8"/>
      <c r="J5" s="8"/>
      <c r="K5" s="8"/>
      <c r="L5" s="8"/>
      <c r="M5" s="97"/>
      <c r="N5" s="98" t="s">
        <v>6</v>
      </c>
      <c r="O5" s="99" t="n">
        <v>25</v>
      </c>
    </row>
    <row r="6" s="52" customFormat="true" ht="13.8" hidden="false" customHeight="true" outlineLevel="0" collapsed="false">
      <c r="C6" s="95" t="s">
        <v>7</v>
      </c>
      <c r="D6" s="8" t="s">
        <v>8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customFormat="false" ht="13.8" hidden="false" customHeight="false" outlineLevel="0" collapsed="false">
      <c r="B7" s="100" t="s">
        <v>487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</row>
    <row r="8" customFormat="false" ht="14" hidden="false" customHeight="false" outlineLevel="0" collapsed="false">
      <c r="B8" s="101" t="s">
        <v>9</v>
      </c>
      <c r="C8" s="102" t="s">
        <v>488</v>
      </c>
      <c r="D8" s="103"/>
      <c r="E8" s="104" t="s">
        <v>464</v>
      </c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5" t="s">
        <v>489</v>
      </c>
      <c r="T8" s="106"/>
    </row>
    <row r="9" customFormat="false" ht="14" hidden="false" customHeight="false" outlineLevel="0" collapsed="false">
      <c r="B9" s="107"/>
      <c r="C9" s="108"/>
      <c r="D9" s="109" t="s">
        <v>490</v>
      </c>
      <c r="E9" s="110" t="n">
        <v>1</v>
      </c>
      <c r="F9" s="111" t="s">
        <v>491</v>
      </c>
      <c r="G9" s="108" t="n">
        <v>2</v>
      </c>
      <c r="H9" s="112" t="s">
        <v>491</v>
      </c>
      <c r="I9" s="110" t="n">
        <v>3</v>
      </c>
      <c r="J9" s="111" t="s">
        <v>491</v>
      </c>
      <c r="K9" s="108" t="n">
        <v>4</v>
      </c>
      <c r="L9" s="112" t="s">
        <v>491</v>
      </c>
      <c r="M9" s="110" t="n">
        <v>5</v>
      </c>
      <c r="N9" s="111" t="s">
        <v>491</v>
      </c>
      <c r="O9" s="108" t="n">
        <v>6</v>
      </c>
      <c r="P9" s="112" t="s">
        <v>491</v>
      </c>
      <c r="Q9" s="113"/>
    </row>
    <row r="10" customFormat="false" ht="14" hidden="false" customHeight="false" outlineLevel="0" collapsed="false">
      <c r="B10" s="107" t="n">
        <v>1</v>
      </c>
      <c r="C10" s="114" t="s">
        <v>19</v>
      </c>
      <c r="D10" s="115"/>
      <c r="E10" s="116" t="n">
        <v>0.2</v>
      </c>
      <c r="F10" s="117" t="n">
        <f aca="false">D10*E10</f>
        <v>0</v>
      </c>
      <c r="G10" s="118" t="n">
        <v>0.16</v>
      </c>
      <c r="H10" s="108"/>
      <c r="I10" s="116" t="n">
        <v>0.16</v>
      </c>
      <c r="J10" s="110"/>
      <c r="K10" s="118"/>
      <c r="L10" s="115"/>
      <c r="M10" s="116" t="n">
        <v>0.16</v>
      </c>
      <c r="N10" s="110"/>
      <c r="O10" s="118" t="n">
        <v>0.16</v>
      </c>
      <c r="P10" s="115"/>
      <c r="Q10" s="119"/>
    </row>
    <row r="11" s="52" customFormat="true" ht="14" hidden="false" customHeight="false" outlineLevel="0" collapsed="false">
      <c r="B11" s="107" t="n">
        <v>2</v>
      </c>
      <c r="C11" s="114" t="s">
        <v>35</v>
      </c>
      <c r="D11" s="115"/>
      <c r="E11" s="116" t="n">
        <v>0.1</v>
      </c>
      <c r="F11" s="117"/>
      <c r="G11" s="118" t="n">
        <v>0.3</v>
      </c>
      <c r="H11" s="108"/>
      <c r="I11" s="116" t="n">
        <v>0.3</v>
      </c>
      <c r="J11" s="110"/>
      <c r="K11" s="118" t="n">
        <v>0.1</v>
      </c>
      <c r="L11" s="115"/>
      <c r="M11" s="116" t="n">
        <v>0.2</v>
      </c>
      <c r="N11" s="110"/>
      <c r="O11" s="118"/>
      <c r="P11" s="115"/>
      <c r="Q11" s="119"/>
    </row>
    <row r="12" s="52" customFormat="true" ht="14" hidden="false" customHeight="false" outlineLevel="0" collapsed="false">
      <c r="B12" s="107" t="n">
        <v>3</v>
      </c>
      <c r="C12" s="114" t="s">
        <v>367</v>
      </c>
      <c r="D12" s="115"/>
      <c r="E12" s="116"/>
      <c r="F12" s="117"/>
      <c r="G12" s="118"/>
      <c r="H12" s="108"/>
      <c r="I12" s="116" t="n">
        <v>0.5</v>
      </c>
      <c r="J12" s="110"/>
      <c r="K12" s="118" t="n">
        <v>0.3</v>
      </c>
      <c r="L12" s="115"/>
      <c r="M12" s="116" t="n">
        <v>0.2</v>
      </c>
      <c r="N12" s="110"/>
      <c r="O12" s="118"/>
      <c r="P12" s="115"/>
      <c r="Q12" s="119"/>
    </row>
    <row r="13" s="52" customFormat="true" ht="14" hidden="false" customHeight="false" outlineLevel="0" collapsed="false">
      <c r="B13" s="107" t="n">
        <v>4</v>
      </c>
      <c r="C13" s="114" t="s">
        <v>430</v>
      </c>
      <c r="D13" s="115"/>
      <c r="E13" s="116"/>
      <c r="F13" s="117"/>
      <c r="G13" s="118"/>
      <c r="H13" s="108"/>
      <c r="I13" s="116"/>
      <c r="J13" s="110"/>
      <c r="K13" s="118" t="n">
        <v>0.8</v>
      </c>
      <c r="L13" s="115"/>
      <c r="M13" s="116" t="n">
        <v>0.2</v>
      </c>
      <c r="N13" s="110"/>
      <c r="O13" s="118"/>
      <c r="P13" s="115"/>
      <c r="Q13" s="119"/>
    </row>
    <row r="14" s="52" customFormat="true" ht="14" hidden="false" customHeight="false" outlineLevel="0" collapsed="false">
      <c r="B14" s="107" t="n">
        <v>5</v>
      </c>
      <c r="C14" s="114" t="s">
        <v>434</v>
      </c>
      <c r="D14" s="115"/>
      <c r="E14" s="116"/>
      <c r="F14" s="117"/>
      <c r="G14" s="118"/>
      <c r="H14" s="108"/>
      <c r="I14" s="116" t="n">
        <v>0.2</v>
      </c>
      <c r="J14" s="110"/>
      <c r="K14" s="118" t="n">
        <v>0.3</v>
      </c>
      <c r="L14" s="115"/>
      <c r="M14" s="116" t="n">
        <v>0.3</v>
      </c>
      <c r="N14" s="110"/>
      <c r="O14" s="118" t="n">
        <v>0.2</v>
      </c>
      <c r="P14" s="115"/>
      <c r="Q14" s="119"/>
    </row>
    <row r="15" s="52" customFormat="true" ht="42" hidden="false" customHeight="false" outlineLevel="0" collapsed="false">
      <c r="B15" s="107" t="n">
        <v>6</v>
      </c>
      <c r="C15" s="114" t="s">
        <v>439</v>
      </c>
      <c r="D15" s="115"/>
      <c r="E15" s="116"/>
      <c r="F15" s="117"/>
      <c r="G15" s="118"/>
      <c r="H15" s="108"/>
      <c r="I15" s="116"/>
      <c r="J15" s="110"/>
      <c r="K15" s="118"/>
      <c r="L15" s="115"/>
      <c r="M15" s="116" t="n">
        <v>0.5</v>
      </c>
      <c r="N15" s="110"/>
      <c r="O15" s="118" t="n">
        <v>0.5</v>
      </c>
      <c r="P15" s="115"/>
      <c r="Q15" s="119"/>
      <c r="U15" s="16" t="s">
        <v>19</v>
      </c>
    </row>
    <row r="16" customFormat="false" ht="17.15" hidden="false" customHeight="true" outlineLevel="0" collapsed="false">
      <c r="B16" s="107" t="n">
        <v>7</v>
      </c>
      <c r="C16" s="114" t="s">
        <v>449</v>
      </c>
      <c r="D16" s="115"/>
      <c r="E16" s="116" t="n">
        <v>0.3</v>
      </c>
      <c r="F16" s="117"/>
      <c r="G16" s="118" t="n">
        <v>0.3</v>
      </c>
      <c r="H16" s="115"/>
      <c r="I16" s="116" t="n">
        <v>0.4</v>
      </c>
      <c r="J16" s="117"/>
      <c r="K16" s="118"/>
      <c r="L16" s="115"/>
      <c r="M16" s="116"/>
      <c r="N16" s="117"/>
      <c r="O16" s="118"/>
      <c r="P16" s="115"/>
      <c r="Q16" s="119"/>
      <c r="U16" s="16" t="s">
        <v>492</v>
      </c>
    </row>
    <row r="17" customFormat="false" ht="19.4" hidden="false" customHeight="true" outlineLevel="0" collapsed="false">
      <c r="B17" s="107" t="n">
        <v>8</v>
      </c>
      <c r="C17" s="114" t="s">
        <v>460</v>
      </c>
      <c r="D17" s="115"/>
      <c r="E17" s="116"/>
      <c r="F17" s="117"/>
      <c r="G17" s="118"/>
      <c r="H17" s="115"/>
      <c r="I17" s="116"/>
      <c r="J17" s="117"/>
      <c r="K17" s="118"/>
      <c r="L17" s="115"/>
      <c r="M17" s="116"/>
      <c r="N17" s="117"/>
      <c r="O17" s="118" t="n">
        <v>1</v>
      </c>
      <c r="P17" s="115"/>
      <c r="Q17" s="119"/>
      <c r="U17" s="16" t="s">
        <v>367</v>
      </c>
    </row>
    <row r="18" customFormat="false" ht="20.85" hidden="false" customHeight="true" outlineLevel="0" collapsed="false">
      <c r="B18" s="120" t="n">
        <v>9</v>
      </c>
      <c r="C18" s="121" t="s">
        <v>468</v>
      </c>
      <c r="D18" s="122"/>
      <c r="E18" s="123" t="n">
        <v>0.2</v>
      </c>
      <c r="F18" s="124"/>
      <c r="G18" s="125" t="n">
        <v>0.16</v>
      </c>
      <c r="H18" s="122"/>
      <c r="I18" s="123" t="n">
        <v>0.16</v>
      </c>
      <c r="J18" s="124"/>
      <c r="K18" s="125" t="n">
        <v>0.16</v>
      </c>
      <c r="L18" s="122"/>
      <c r="M18" s="123" t="n">
        <v>0.16</v>
      </c>
      <c r="N18" s="124"/>
      <c r="O18" s="125" t="n">
        <v>0.16</v>
      </c>
      <c r="P18" s="122"/>
      <c r="Q18" s="119"/>
      <c r="U18" s="16" t="s">
        <v>430</v>
      </c>
    </row>
    <row r="19" customFormat="false" ht="29.1" hidden="false" customHeight="true" outlineLevel="0" collapsed="false">
      <c r="B19" s="126"/>
      <c r="C19" s="127" t="s">
        <v>489</v>
      </c>
      <c r="D19" s="108"/>
      <c r="E19" s="128"/>
      <c r="F19" s="128"/>
      <c r="G19" s="129"/>
      <c r="H19" s="128"/>
      <c r="I19" s="128"/>
      <c r="J19" s="128"/>
      <c r="K19" s="128"/>
      <c r="L19" s="128"/>
      <c r="M19" s="108"/>
      <c r="N19" s="108"/>
      <c r="O19" s="108"/>
      <c r="P19" s="108"/>
      <c r="Q19" s="108"/>
      <c r="U19" s="16" t="s">
        <v>460</v>
      </c>
    </row>
    <row r="20" customFormat="false" ht="28" hidden="false" customHeight="false" outlineLevel="0" collapsed="false">
      <c r="B20" s="126"/>
      <c r="C20" s="112" t="s">
        <v>493</v>
      </c>
      <c r="D20" s="108"/>
      <c r="E20" s="128"/>
      <c r="F20" s="128"/>
      <c r="G20" s="129"/>
      <c r="H20" s="128"/>
      <c r="I20" s="128"/>
      <c r="J20" s="128"/>
      <c r="K20" s="128"/>
      <c r="L20" s="128"/>
      <c r="M20" s="108"/>
      <c r="N20" s="108"/>
      <c r="O20" s="108"/>
      <c r="P20" s="108"/>
      <c r="Q20" s="108"/>
      <c r="U20" s="16" t="s">
        <v>468</v>
      </c>
    </row>
    <row r="21" customFormat="false" ht="29.1" hidden="false" customHeight="true" outlineLevel="0" collapsed="false">
      <c r="B21" s="130"/>
      <c r="C21" s="112" t="s">
        <v>494</v>
      </c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</row>
    <row r="22" customFormat="false" ht="14" hidden="false" customHeight="false" outlineLevel="0" collapsed="false"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</row>
    <row r="23" customFormat="false" ht="14" hidden="false" customHeight="false" outlineLevel="0" collapsed="false"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</row>
  </sheetData>
  <mergeCells count="8">
    <mergeCell ref="C2:C3"/>
    <mergeCell ref="D2:O2"/>
    <mergeCell ref="D3:O3"/>
    <mergeCell ref="D4:O4"/>
    <mergeCell ref="D5:H5"/>
    <mergeCell ref="D6:O6"/>
    <mergeCell ref="B7:Q7"/>
    <mergeCell ref="E8:P8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2021-09-30T09:18:06Z</dcterms:created>
  <dc:creator/>
  <dc:description/>
  <dc:language>pt-BR</dc:language>
  <cp:lastModifiedBy/>
  <cp:lastPrinted>2021-10-03T21:36:05Z</cp:lastPrinted>
  <dcterms:modified xsi:type="dcterms:W3CDTF">2021-10-07T10:06:10Z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